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OCTUBRE 2023\"/>
    </mc:Choice>
  </mc:AlternateContent>
  <xr:revisionPtr revIDLastSave="0" documentId="13_ncr:1_{DE764925-FF2A-4319-A0B5-BD8E52FC2557}" xr6:coauthVersionLast="47" xr6:coauthVersionMax="47" xr10:uidLastSave="{00000000-0000-0000-0000-000000000000}"/>
  <bookViews>
    <workbookView xWindow="-120" yWindow="-120" windowWidth="29040" windowHeight="15720" tabRatio="929" firstSheet="2" activeTab="7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EBRIEDAD'!$A$1:$I$79</definedName>
    <definedName name="_xlnm.Print_Area" localSheetId="13">'JUZG COLEGIADO'!$B$1:$N$33</definedName>
    <definedName name="_xlnm.Print_Area" localSheetId="12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4" l="1"/>
  <c r="F14" i="34"/>
  <c r="G14" i="34"/>
  <c r="H14" i="34"/>
  <c r="I14" i="34"/>
  <c r="D14" i="34"/>
  <c r="B23" i="8"/>
  <c r="C16" i="1"/>
  <c r="G36" i="14" l="1"/>
  <c r="C25" i="9" l="1"/>
  <c r="C61" i="18" l="1"/>
  <c r="E27" i="14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J12" i="34"/>
  <c r="J10" i="34"/>
  <c r="C17" i="8"/>
  <c r="C40" i="15"/>
  <c r="C37" i="18"/>
  <c r="D37" i="13"/>
  <c r="C37" i="13"/>
  <c r="F27" i="14"/>
  <c r="D27" i="14"/>
  <c r="C27" i="14"/>
  <c r="D17" i="2"/>
  <c r="G14" i="10" l="1"/>
  <c r="G22" i="10"/>
  <c r="G27" i="14"/>
  <c r="E18" i="10"/>
  <c r="J14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<sst xmlns="http://schemas.openxmlformats.org/spreadsheetml/2006/main" count="304" uniqueCount="203">
  <si>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</si>
  <si>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</si>
  <si>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</si>
  <si>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</si>
  <si>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</si>
  <si>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</si>
  <si>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</si>
  <si>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</si>
  <si>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</si>
  <si>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</si>
  <si>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</si>
  <si>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</si>
  <si>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</si>
  <si>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</si>
  <si>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</si>
  <si>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</si>
  <si>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</si>
  <si>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</si>
  <si>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</si>
  <si>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</si>
  <si>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</si>
  <si>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</si>
  <si>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</si>
  <si>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</si>
  <si>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</si>
  <si>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</si>
  <si>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</si>
  <si>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</si>
  <si>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</si>
  <si>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</si>
  <si>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</si>
  <si>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</si>
  <si>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</si>
  <si>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</si>
  <si>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</si>
  <si>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</si>
  <si>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</si>
  <si>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</si>
  <si>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</si>
  <si>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</si>
  <si>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</si>
  <si>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</si>
  <si>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</si>
  <si>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</si>
  <si>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</si>
  <si>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</si>
  <si>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</si>
  <si>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</si>
  <si>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</si>
  <si>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</si>
  <si>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</si>
  <si>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</si>
  <si>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</si>
  <si>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</si>
  <si>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</si>
  <si>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</si>
  <si>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</si>
  <si>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</si>
  <si>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</si>
  <si>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</si>
  <si>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</si>
  <si>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</si>
  <si>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</si>
  <si>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</si>
  <si>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</si>
  <si>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</si>
  <si>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</si>
  <si>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</si>
  <si>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</si>
  <si>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</si>
  <si>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</si>
  <si>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</si>
  <si>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</si>
  <si>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</si>
  <si>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</si>
  <si>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</si>
  <si>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</si>
  <si>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</si>
  <si>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</si>
  <si>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</si>
  <si>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</si>
  <si>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</si>
  <si>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</si>
  <si>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</si>
  <si>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</si>
  <si>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</si>
  <si>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</si>
  <si>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</si>
  <si>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</si>
  <si>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</si>
  <si>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</si>
  <si>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</si>
  <si>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</si>
  <si>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</si>
  <si>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</si>
  <si>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</si>
  <si>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</si>
  <si>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</si>
  <si>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</si>
  <si>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</si>
  <si>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</si>
  <si>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</si>
  <si>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</si>
  <si>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</si>
  <si>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</si>
  <si>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</si>
  <si>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</si>
  <si>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</si>
  <si>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</si>
  <si>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</si>
  <si>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</si>
  <si>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</si>
  <si>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</si>
  <si>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</si>
  <si>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</si>
  <si>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</si>
  <si>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</si>
  <si>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</si>
  <si>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</si>
  <si>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</si>
  <si>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</si>
  <si>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</si>
  <si>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</si>
  <si>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</si>
  <si>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</si>
  <si>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</si>
  <si>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</si>
  <si>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</si>
  <si>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PREESC. MÉDICA</t>
  </si>
  <si>
    <t>A.A.</t>
  </si>
  <si>
    <t>Hombre Mayor</t>
  </si>
  <si>
    <t>Mujer Mayor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</si>
  <si>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</si>
  <si>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</si>
  <si>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</si>
  <si>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</si>
  <si>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</si>
  <si>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</si>
  <si>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</si>
  <si>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</si>
  <si>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</si>
  <si>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</si>
  <si>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</si>
  <si>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BLVD. EJERCITO MEXICANO</t>
  </si>
  <si>
    <t>MEDIDAS DE APREMIO</t>
  </si>
  <si>
    <t>RESPONSABLE</t>
  </si>
  <si>
    <t>AFECTADO</t>
  </si>
  <si>
    <t>VEHÍCULOS ILEGALES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</si>
  <si>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</si>
  <si>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</si>
  <si>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ACCIDENTES VIALES POR HORA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</si>
  <si>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</si>
  <si>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</si>
  <si>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</si>
  <si>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</si>
  <si>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</si>
  <si>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JUZGADOS DE PROCEDIMIENTOS</t>
  </si>
  <si>
    <t xml:space="preserve">                        JUZGADO  COLEGIADO</t>
  </si>
  <si>
    <t xml:space="preserve">OCTUBRE </t>
  </si>
  <si>
    <t>OCT/22</t>
  </si>
  <si>
    <t>AV. EL SIGLO DE TORREÓN Y AV. JUÁREZ</t>
  </si>
  <si>
    <t>BLVD. TORREÓN MATAMOROS Y C. MIELERAS</t>
  </si>
  <si>
    <t xml:space="preserve">             EDADES  DE  LOS CONDUCTORES  QUE PARTICIPARON EN ACCIDENTES VIALES</t>
  </si>
  <si>
    <t xml:space="preserve">VEHÍCULOS    OCTUBRE </t>
  </si>
  <si>
    <t>OCTUBRE</t>
  </si>
  <si>
    <t xml:space="preserve">                          ACCIDENTES VIALES OCTUBRE  2023</t>
  </si>
  <si>
    <t xml:space="preserve">                            CAUSAS DETERMINANTES  DE ACCIDENTES VIALES  OCTUBRE  2023</t>
  </si>
  <si>
    <t>OCT /23</t>
  </si>
  <si>
    <t>ESTADO  DE   EBRIEDAD  POR HORA  OCTUBRE   2023</t>
  </si>
  <si>
    <t>EDAD  DE LOS CONDUCTORES INVOLUCRADOS EN ESTADO  DE EBRIEDAD  2023</t>
  </si>
  <si>
    <t>MES DEOCTUBRE     2023</t>
  </si>
  <si>
    <t>DE OCTUBRE  2023</t>
  </si>
  <si>
    <t xml:space="preserve"> OCTUBRE   2023</t>
  </si>
  <si>
    <t xml:space="preserve">                                         DETENIDOS OCTUBRE   2023</t>
  </si>
  <si>
    <t>O C T U B R E      2 0 2 3</t>
  </si>
  <si>
    <t>O C T U B R E      2 0 2  3</t>
  </si>
  <si>
    <t>GRUAS 2023</t>
  </si>
  <si>
    <t>AFECTADAS</t>
  </si>
  <si>
    <t>BLVD. TORREÓN MATAMOROS Y C. DE LAS GAVIOTAS</t>
  </si>
  <si>
    <t>BLVD. TORREÓN MATAMOROS Y CALZ.  DIVISIÓN DEL NORTE</t>
  </si>
  <si>
    <t>BLVD. DIAGONAL REFORMA Y AV. JUÁREZ  OTE</t>
  </si>
  <si>
    <t>CALZ. COLON Y AV. OCAMPO</t>
  </si>
  <si>
    <t>BLVD. PEDRO RDZ. TRIANA Y BLVD. LAGUNA SUR</t>
  </si>
  <si>
    <t>AV. JUÁREZ Y C. VALDEZ CARRILLO</t>
  </si>
  <si>
    <t>AV. ZACATECAS Y AV. MADRID</t>
  </si>
  <si>
    <t>BLVD. DIAGONAL REFORMA Y AV. ZACATECAS</t>
  </si>
  <si>
    <t>BLVD. REVOLUCIÓN Y CALLE 38</t>
  </si>
  <si>
    <t>BLVD. EJERCITO MEXICANO SOBRRE PUENTE SOLIDARIDAD</t>
  </si>
  <si>
    <t>BLVD. EJERCITO MEXICANO Y BLVD. TORREÓN MATAMOROS</t>
  </si>
  <si>
    <t>BLVD. EJERCITO MEXICANO Y ANTIGUA CARRETERA TORREON SAN PEDRO</t>
  </si>
  <si>
    <t>BLVD. EJERCITO MEXICANO Y BLVD. EL TAJITO FRACC. LAGUNA NORTE</t>
  </si>
  <si>
    <t>BLVD. EJERCITO MEXICANO Y BLVD. INDEPENDENCIA</t>
  </si>
  <si>
    <t>BLVD. EJERCITO MEXICANO SOBRE PUENTE  AV. BRAVO</t>
  </si>
  <si>
    <t>BLVD. EJERCITO MEXICANO SOBRE PUENTE  VILLA FLORIDA</t>
  </si>
  <si>
    <t>BLVD. EJERCITO MEXICANO Y BLVD. INDEPENDENCIA FRACC. EL FRESNO</t>
  </si>
  <si>
    <t>BLVD. EJERCITO MEXICANO Y C. SALTLLO FRACC. VALLE VERDE</t>
  </si>
  <si>
    <t xml:space="preserve">BLVD. EJERCITO MEXICANO Y SUS DIFERENTES PUNTOS </t>
  </si>
  <si>
    <t xml:space="preserve">                   PRINCIPALES CRUCEROS CON MAYOR                                                                                            INCIDENCIA  DE ACCIDENTES </t>
  </si>
  <si>
    <t>FEMENINO</t>
  </si>
  <si>
    <t>MASCULINO</t>
  </si>
  <si>
    <t xml:space="preserve">                           SALIDAS DIFERENTES A LA MULTA  OCTUBRE   2023</t>
  </si>
  <si>
    <t>TRABAJO COMUNIT</t>
  </si>
  <si>
    <t>FALTA DE MERITOS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</si>
</sst>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9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9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 wrapText="1"/>
    </xf>
    <xf numFmtId="3" fontId="8" fillId="0" borderId="62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3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4" xfId="0" applyFont="1" applyBorder="1"/>
    <xf numFmtId="0" fontId="27" fillId="0" borderId="55" xfId="0" applyFont="1" applyBorder="1"/>
    <xf numFmtId="0" fontId="37" fillId="0" borderId="16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0" fillId="0" borderId="6" xfId="0" applyFont="1" applyFill="1" applyBorder="1" applyAlignment="1">
      <alignment horizontal="left"/>
    </xf>
    <xf numFmtId="0" fontId="50" fillId="0" borderId="2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2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OCT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257</c:v>
                </c:pt>
                <c:pt idx="1">
                  <c:v>8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326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0274176"/>
        <c:axId val="277421376"/>
        <c:axId val="0"/>
      </c:bar3DChart>
      <c:catAx>
        <c:axId val="3002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7421376"/>
        <c:crosses val="autoZero"/>
        <c:auto val="1"/>
        <c:lblAlgn val="ctr"/>
        <c:lblOffset val="100"/>
        <c:noMultiLvlLbl val="0"/>
      </c:catAx>
      <c:valAx>
        <c:axId val="277421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00274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 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574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880</c:v>
                </c:pt>
                <c:pt idx="1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1942272"/>
        <c:axId val="278081472"/>
        <c:axId val="0"/>
      </c:bar3DChart>
      <c:catAx>
        <c:axId val="30194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8081472"/>
        <c:crosses val="autoZero"/>
        <c:auto val="1"/>
        <c:lblAlgn val="ctr"/>
        <c:lblOffset val="100"/>
        <c:noMultiLvlLbl val="0"/>
      </c:catAx>
      <c:valAx>
        <c:axId val="27808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194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MULTA'!$D$14</c:f>
              <c:numCache>
                <c:formatCode>General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TRABAJO COMUNIT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MULTA'!$F$14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MULTA'!$G$14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MULTA'!$I$9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2127104"/>
        <c:axId val="278118976"/>
        <c:axId val="0"/>
      </c:bar3DChart>
      <c:catAx>
        <c:axId val="302127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278118976"/>
        <c:crosses val="autoZero"/>
        <c:auto val="1"/>
        <c:lblAlgn val="ctr"/>
        <c:lblOffset val="100"/>
        <c:noMultiLvlLbl val="0"/>
      </c:catAx>
      <c:valAx>
        <c:axId val="278118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2127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313104384"/>
        <c:axId val="278124160"/>
        <c:axId val="0"/>
      </c:bar3DChart>
      <c:catAx>
        <c:axId val="313104384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8124160"/>
        <c:crosses val="autoZero"/>
        <c:auto val="1"/>
        <c:lblAlgn val="ctr"/>
        <c:lblOffset val="100"/>
        <c:noMultiLvlLbl val="0"/>
      </c:catAx>
      <c:valAx>
        <c:axId val="27812416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313104384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337344"/>
        <c:axId val="43033728"/>
        <c:axId val="0"/>
      </c:bar3DChart>
      <c:catAx>
        <c:axId val="31333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033728"/>
        <c:crosses val="autoZero"/>
        <c:auto val="1"/>
        <c:lblAlgn val="ctr"/>
        <c:lblOffset val="100"/>
        <c:noMultiLvlLbl val="0"/>
      </c:catAx>
      <c:valAx>
        <c:axId val="43033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3337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OCT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21</c:v>
                </c:pt>
                <c:pt idx="3">
                  <c:v>35</c:v>
                </c:pt>
                <c:pt idx="4">
                  <c:v>58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36</c:v>
                </c:pt>
                <c:pt idx="3">
                  <c:v>44</c:v>
                </c:pt>
                <c:pt idx="4">
                  <c:v>79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162624"/>
        <c:axId val="200675264"/>
        <c:axId val="0"/>
      </c:bar3DChart>
      <c:catAx>
        <c:axId val="19516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0675264"/>
        <c:crosses val="autoZero"/>
        <c:auto val="1"/>
        <c:lblAlgn val="ctr"/>
        <c:lblOffset val="100"/>
        <c:noMultiLvlLbl val="0"/>
      </c:catAx>
      <c:valAx>
        <c:axId val="200675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16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OCT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17</c:v>
                </c:pt>
                <c:pt idx="1">
                  <c:v>25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19</c:v>
                </c:pt>
                <c:pt idx="1">
                  <c:v>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420160"/>
        <c:axId val="43205184"/>
        <c:axId val="0"/>
      </c:bar3DChart>
      <c:catAx>
        <c:axId val="19542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43205184"/>
        <c:crosses val="autoZero"/>
        <c:auto val="1"/>
        <c:lblAlgn val="ctr"/>
        <c:lblOffset val="100"/>
        <c:noMultiLvlLbl val="0"/>
      </c:catAx>
      <c:valAx>
        <c:axId val="43205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420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OCT 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165696"/>
        <c:axId val="43209792"/>
        <c:axId val="0"/>
      </c:bar3DChart>
      <c:catAx>
        <c:axId val="19516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09792"/>
        <c:crosses val="autoZero"/>
        <c:auto val="1"/>
        <c:lblAlgn val="ctr"/>
        <c:lblOffset val="100"/>
        <c:noMultiLvlLbl val="0"/>
      </c:catAx>
      <c:valAx>
        <c:axId val="43209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16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13</c:v>
                </c:pt>
                <c:pt idx="12">
                  <c:v>14</c:v>
                </c:pt>
                <c:pt idx="13">
                  <c:v>22</c:v>
                </c:pt>
                <c:pt idx="14">
                  <c:v>18</c:v>
                </c:pt>
                <c:pt idx="15">
                  <c:v>14</c:v>
                </c:pt>
                <c:pt idx="16">
                  <c:v>16</c:v>
                </c:pt>
                <c:pt idx="17">
                  <c:v>20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9</c:v>
                </c:pt>
                <c:pt idx="22">
                  <c:v>13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5015680"/>
        <c:axId val="195768832"/>
        <c:axId val="0"/>
      </c:bar3DChart>
      <c:catAx>
        <c:axId val="19501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768832"/>
        <c:crosses val="autoZero"/>
        <c:auto val="1"/>
        <c:lblAlgn val="ctr"/>
        <c:lblOffset val="100"/>
        <c:noMultiLvlLbl val="0"/>
      </c:catAx>
      <c:valAx>
        <c:axId val="1957688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501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13</c:v>
                </c:pt>
                <c:pt idx="12">
                  <c:v>14</c:v>
                </c:pt>
                <c:pt idx="13">
                  <c:v>22</c:v>
                </c:pt>
                <c:pt idx="14">
                  <c:v>18</c:v>
                </c:pt>
                <c:pt idx="15">
                  <c:v>14</c:v>
                </c:pt>
                <c:pt idx="16">
                  <c:v>16</c:v>
                </c:pt>
                <c:pt idx="17">
                  <c:v>20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9</c:v>
                </c:pt>
                <c:pt idx="22">
                  <c:v>13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5674624"/>
        <c:axId val="195809216"/>
        <c:axId val="0"/>
      </c:bar3DChart>
      <c:catAx>
        <c:axId val="2756746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809216"/>
        <c:crosses val="autoZero"/>
        <c:auto val="1"/>
        <c:lblAlgn val="ctr"/>
        <c:lblOffset val="100"/>
        <c:noMultiLvlLbl val="0"/>
      </c:catAx>
      <c:valAx>
        <c:axId val="19580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56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5675648"/>
        <c:axId val="195810368"/>
        <c:axId val="0"/>
      </c:bar3DChart>
      <c:catAx>
        <c:axId val="275675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810368"/>
        <c:crosses val="autoZero"/>
        <c:auto val="1"/>
        <c:lblAlgn val="ctr"/>
        <c:lblOffset val="100"/>
        <c:noMultiLvlLbl val="0"/>
      </c:catAx>
      <c:valAx>
        <c:axId val="19581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567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381</c:v>
                </c:pt>
                <c:pt idx="1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2975488"/>
        <c:axId val="277860288"/>
        <c:axId val="0"/>
      </c:bar3DChart>
      <c:catAx>
        <c:axId val="262975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77860288"/>
        <c:crosses val="autoZero"/>
        <c:auto val="1"/>
        <c:lblAlgn val="ctr"/>
        <c:lblOffset val="100"/>
        <c:noMultiLvlLbl val="0"/>
      </c:catAx>
      <c:valAx>
        <c:axId val="277860288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6297548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16</xdr:row>
      <xdr:rowOff>88900</xdr:rowOff>
    </xdr:from>
    <xdr:to>
      <xdr:col>13</xdr:col>
      <xdr:colOff>431800</xdr:colOff>
      <xdr:row>28</xdr:row>
      <xdr:rowOff>292100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7</xdr:row>
      <xdr:rowOff>17931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31</xdr:row>
      <xdr:rowOff>135772</xdr:rowOff>
    </xdr:from>
    <xdr:to>
      <xdr:col>3</xdr:col>
      <xdr:colOff>542925</xdr:colOff>
      <xdr:row>36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842962</xdr:colOff>
      <xdr:row>19</xdr:row>
      <xdr:rowOff>47625</xdr:rowOff>
    </xdr:from>
    <xdr:to>
      <xdr:col>11</xdr:col>
      <xdr:colOff>0</xdr:colOff>
      <xdr:row>35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5</xdr:row>
      <xdr:rowOff>19051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29</xdr:row>
      <xdr:rowOff>140955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314325</xdr:colOff>
      <xdr:row>23</xdr:row>
      <xdr:rowOff>133350</xdr:rowOff>
    </xdr:from>
    <xdr:to>
      <xdr:col>3</xdr:col>
      <xdr:colOff>57150</xdr:colOff>
      <xdr:row>30</xdr:row>
      <xdr:rowOff>52419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14925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</xdr:row>
      <xdr:rowOff>28576</xdr:rowOff>
    </xdr:from>
    <xdr:to>
      <xdr:col>13</xdr:col>
      <xdr:colOff>704850</xdr:colOff>
      <xdr:row>25</xdr:row>
      <xdr:rowOff>238126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1219200</xdr:colOff>
      <xdr:row>4</xdr:row>
      <xdr:rowOff>104775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52425" y="123825"/>
          <a:ext cx="112395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5</xdr:row>
      <xdr:rowOff>136524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866774</xdr:colOff>
      <xdr:row>4</xdr:row>
      <xdr:rowOff>255269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1</xdr:col>
      <xdr:colOff>933450</xdr:colOff>
      <xdr:row>4</xdr:row>
      <xdr:rowOff>85725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504825" y="47626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74</xdr:row>
      <xdr:rowOff>38100</xdr:rowOff>
    </xdr:from>
    <xdr:to>
      <xdr:col>2</xdr:col>
      <xdr:colOff>904875</xdr:colOff>
      <xdr:row>78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34</xdr:row>
      <xdr:rowOff>209550</xdr:rowOff>
    </xdr:from>
    <xdr:to>
      <xdr:col>8</xdr:col>
      <xdr:colOff>400050</xdr:colOff>
      <xdr:row>37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114425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2647950</xdr:colOff>
      <xdr:row>40</xdr:row>
      <xdr:rowOff>342901</xdr:rowOff>
    </xdr:from>
    <xdr:to>
      <xdr:col>2</xdr:col>
      <xdr:colOff>839871</xdr:colOff>
      <xdr:row>43</xdr:row>
      <xdr:rowOff>135580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496676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74</xdr:row>
      <xdr:rowOff>177800</xdr:rowOff>
    </xdr:from>
    <xdr:to>
      <xdr:col>14</xdr:col>
      <xdr:colOff>139700</xdr:colOff>
      <xdr:row>79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1549400</xdr:colOff>
      <xdr:row>5</xdr:row>
      <xdr:rowOff>38100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181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23" dataDxfId="121" headerRowBorderDxfId="122" tableBorderDxfId="120" totalsRowBorderDxfId="119">
  <tableColumns count="3">
    <tableColumn id="1" xr3:uid="{00000000-0010-0000-0000-000001000000}" name="CONCEPTO" dataDxfId="118"/>
    <tableColumn id="2" xr3:uid="{00000000-0010-0000-0000-000002000000}" name="OCT /23" dataDxfId="117"/>
    <tableColumn id="3" xr3:uid="{00000000-0010-0000-0000-000003000000}" name="OCT/22" dataDxfId="11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54" dataDxfId="52" headerRowBorderDxfId="53" tableBorderDxfId="51" headerRowCellStyle="Normal 2">
  <tableColumns count="2">
    <tableColumn id="1" xr3:uid="{00000000-0010-0000-0900-000001000000}" name="VEHICULO" dataDxfId="50" dataCellStyle="Normal 2"/>
    <tableColumn id="2" xr3:uid="{00000000-0010-0000-0900-000002000000}" name="CANTIDAD" dataDxfId="4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47" headerRowBorderDxfId="48" tableBorderDxfId="46">
  <tableColumns count="2">
    <tableColumn id="1" xr3:uid="{00000000-0010-0000-0A00-000001000000}" name="CONCEPTO" dataDxfId="45"/>
    <tableColumn id="2" xr3:uid="{00000000-0010-0000-0A00-000002000000}" name="Columna1" dataDxfId="4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39" totalsRowShown="0" headerRowDxfId="43" dataDxfId="41" headerRowBorderDxfId="42" tableBorderDxfId="40" totalsRowBorderDxfId="39">
  <tableColumns count="2">
    <tableColumn id="1" xr3:uid="{00000000-0010-0000-0B00-000001000000}" name="CRUCERO" dataDxfId="38"/>
    <tableColumn id="2" xr3:uid="{00000000-0010-0000-0B00-000002000000}" name="No. INCIDENTES" dataDxfId="3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36" dataDxfId="34" headerRowBorderDxfId="35" tableBorderDxfId="33">
  <tableColumns count="3">
    <tableColumn id="1" xr3:uid="{00000000-0010-0000-0C00-000001000000}" name="CONCEPTO" dataDxfId="32"/>
    <tableColumn id="2" xr3:uid="{00000000-0010-0000-0C00-000002000000}" name="OCT /23" dataDxfId="31"/>
    <tableColumn id="3" xr3:uid="{00000000-0010-0000-0C00-000003000000}" name="OCT/22" dataDxfId="3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Tabla13" displayName="Tabla13" ref="C9:J14" totalsRowShown="0" headerRowDxfId="29" dataDxfId="27" headerRowBorderDxfId="28" tableBorderDxfId="26">
  <tableColumns count="8">
    <tableColumn id="1" xr3:uid="{00000000-0010-0000-0D00-000001000000}" name="Columna1" dataDxfId="25"/>
    <tableColumn id="2" xr3:uid="{00000000-0010-0000-0D00-000002000000}" name="CUMPLIDOS" dataDxfId="24">
      <calculatedColumnFormula>SUM(D6:D8)</calculatedColumnFormula>
    </tableColumn>
    <tableColumn id="3" xr3:uid="{00000000-0010-0000-0D00-000003000000}" name="TRABAJO COMUNIT" dataDxfId="23"/>
    <tableColumn id="4" xr3:uid="{00000000-0010-0000-0D00-000004000000}" name="FALTA DE MERITOS" dataDxfId="22"/>
    <tableColumn id="5" xr3:uid="{00000000-0010-0000-0D00-000005000000}" name="PREESC. MÉDICA" dataDxfId="21"/>
    <tableColumn id="6" xr3:uid="{00000000-0010-0000-0D00-000006000000}" name="A.A." dataDxfId="20"/>
    <tableColumn id="7" xr3:uid="{00000000-0010-0000-0D00-000007000000}" name="OTROS" dataDxfId="19"/>
    <tableColumn id="9" xr3:uid="{00000000-0010-0000-0D00-000009000000}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E000000}" name="Tabla8" displayName="Tabla8" ref="B10:G14" totalsRowShown="0" headerRowDxfId="17" dataDxfId="16" tableBorderDxfId="15">
  <tableColumns count="6">
    <tableColumn id="1" xr3:uid="{00000000-0010-0000-0E00-000001000000}" name="Columna1" dataDxfId="14"/>
    <tableColumn id="2" xr3:uid="{00000000-0010-0000-0E00-000002000000}" name="ASUNTOS INTERNOS" dataDxfId="13"/>
    <tableColumn id="3" xr3:uid="{00000000-0010-0000-0E00-000003000000}" name="COLEGIADO" dataDxfId="12"/>
    <tableColumn id="4" xr3:uid="{00000000-0010-0000-0E00-000004000000}" name="JUZGADO III" dataDxfId="11"/>
    <tableColumn id="5" xr3:uid="{00000000-0010-0000-0E00-000005000000}" name="JUZGADO IV" dataDxfId="10"/>
    <tableColumn id="6" xr3:uid="{00000000-0010-0000-0E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abla9" displayName="Tabla9" ref="B17:G22" totalsRowShown="0" headerRowDxfId="8" dataDxfId="7" tableBorderDxfId="6">
  <tableColumns count="6">
    <tableColumn id="1" xr3:uid="{00000000-0010-0000-0F00-000001000000}" name="Columna1" dataDxfId="5"/>
    <tableColumn id="2" xr3:uid="{00000000-0010-0000-0F00-000002000000}" name="ASUNTOS INTERNOS" dataDxfId="4"/>
    <tableColumn id="3" xr3:uid="{00000000-0010-0000-0F00-000003000000}" name="JUZGADO I" dataDxfId="3"/>
    <tableColumn id="4" xr3:uid="{00000000-0010-0000-0F00-000004000000}" name="JUZGADO III" dataDxfId="2">
      <calculatedColumnFormula>E15+E16</calculatedColumnFormula>
    </tableColumn>
    <tableColumn id="5" xr3:uid="{00000000-0010-0000-0F00-000005000000}" name="JUZGADO IV" dataDxfId="1"/>
    <tableColumn id="6" xr3:uid="{00000000-0010-0000-0F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5" dataDxfId="113" headerRowBorderDxfId="114" tableBorderDxfId="112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1" dataCellStyle="Normal 2"/>
    <tableColumn id="2" xr3:uid="{00000000-0010-0000-0100-000002000000}" name="OCT /23" dataDxfId="110" dataCellStyle="Normal 2"/>
    <tableColumn id="3" xr3:uid="{00000000-0010-0000-0100-000003000000}" name="OCT/22" dataDxfId="10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8" dataDxfId="106" headerRowBorderDxfId="107" tableBorderDxfId="105">
  <tableColumns count="3">
    <tableColumn id="1" xr3:uid="{00000000-0010-0000-0200-000001000000}" name="CONCEPTO" dataDxfId="104" dataCellStyle="Normal 2"/>
    <tableColumn id="2" xr3:uid="{00000000-0010-0000-0200-000002000000}" name="OCT /23" dataDxfId="103" dataCellStyle="Normal 2"/>
    <tableColumn id="3" xr3:uid="{00000000-0010-0000-0200-000003000000}" name="OCT/22" dataDxfId="10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1" dataDxfId="99" headerRowBorderDxfId="100" tableBorderDxfId="98">
  <tableColumns count="3">
    <tableColumn id="1" xr3:uid="{00000000-0010-0000-0300-000001000000}" name="CONCEPTO" dataDxfId="97" dataCellStyle="Normal 2"/>
    <tableColumn id="2" xr3:uid="{00000000-0010-0000-0300-000002000000}" name="OCT /23" dataDxfId="96" dataCellStyle="Normal 2"/>
    <tableColumn id="3" xr3:uid="{00000000-0010-0000-0300-000003000000}" name="OCT/22" dataDxfId="9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94" dataDxfId="92" headerRowBorderDxfId="93" tableBorderDxfId="91" headerRowCellStyle="Normal 2">
  <tableColumns count="6">
    <tableColumn id="1" xr3:uid="{00000000-0010-0000-0400-000001000000}" name="EDAD" dataDxfId="90"/>
    <tableColumn id="2" xr3:uid="{00000000-0010-0000-0400-000002000000}" name="CHOQUES" dataDxfId="89"/>
    <tableColumn id="3" xr3:uid="{00000000-0010-0000-0400-000003000000}" name="ATROPELLOS" dataDxfId="88"/>
    <tableColumn id="4" xr3:uid="{00000000-0010-0000-0400-000004000000}" name="VOLCADURAS" dataDxfId="87"/>
    <tableColumn id="5" xr3:uid="{00000000-0010-0000-0400-000005000000}" name="CAIDA DE PERSONA" dataDxfId="86"/>
    <tableColumn id="6" xr3:uid="{00000000-0010-0000-0400-000006000000}" name="COMPUTO" dataDxfId="8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84" dataDxfId="82" headerRowBorderDxfId="83" tableBorderDxfId="81" headerRowCellStyle="Normal 2" dataCellStyle="Normal 2">
  <tableColumns count="6">
    <tableColumn id="1" xr3:uid="{00000000-0010-0000-0500-000001000000}" name="HORA" dataDxfId="80"/>
    <tableColumn id="2" xr3:uid="{00000000-0010-0000-0500-000002000000}" name="CHOQUES" dataDxfId="79" dataCellStyle="Normal 2"/>
    <tableColumn id="3" xr3:uid="{00000000-0010-0000-0500-000003000000}" name="ATROPELLOS" dataDxfId="78" dataCellStyle="Normal 2"/>
    <tableColumn id="4" xr3:uid="{00000000-0010-0000-0500-000004000000}" name="VOLCADURAS" dataDxfId="77" dataCellStyle="Normal 2"/>
    <tableColumn id="5" xr3:uid="{00000000-0010-0000-0500-000005000000}" name="CAIDA DE PERSONA" dataDxfId="76" dataCellStyle="Normal 2"/>
    <tableColumn id="6" xr3:uid="{00000000-0010-0000-0500-000006000000}" name="COMPUTO" dataDxfId="7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74" dataDxfId="72" headerRowBorderDxfId="73" tableBorderDxfId="71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0"/>
    <tableColumn id="2" xr3:uid="{00000000-0010-0000-0600-000002000000}" name="ESTADO  DE EBRIEDAD" dataDxfId="6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3:C61" totalsRowShown="0" headerRowDxfId="68" dataDxfId="66" headerRowBorderDxfId="67" tableBorderDxfId="65" totalsRowBorderDxfId="64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63"/>
    <tableColumn id="2" xr3:uid="{00000000-0010-0000-0700-000002000000}" name="ESTADO  DE EBRIEDAD" dataDxfId="6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6:C68" totalsRowShown="0" headerRowDxfId="61" dataDxfId="59" headerRowBorderDxfId="60" tableBorderDxfId="58" totalsRowBorderDxfId="57" headerRowCellStyle="Normal 2">
  <autoFilter ref="B66:C68" xr:uid="{00000000-0009-0000-0100-000016000000}"/>
  <tableColumns count="2">
    <tableColumn id="1" xr3:uid="{00000000-0010-0000-0800-000001000000}" name="GENERO " dataDxfId="56" dataCellStyle="Normal 2"/>
    <tableColumn id="2" xr3:uid="{00000000-0010-0000-0800-000002000000}" name="E.E." dataDxfId="5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zoomScale="75" zoomScaleNormal="75" zoomScaleSheetLayoutView="75" zoomScalePageLayoutView="75" workbookViewId="0">
      <selection activeCell="B25" sqref="B25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35" t="s">
        <v>165</v>
      </c>
      <c r="C2" s="335"/>
      <c r="D2" s="335"/>
      <c r="E2" s="335"/>
      <c r="F2" s="335"/>
      <c r="G2" s="335"/>
      <c r="H2" s="335"/>
    </row>
    <row r="3" spans="2:8" ht="34.5" customHeight="1">
      <c r="B3" s="335"/>
      <c r="C3" s="335"/>
      <c r="D3" s="335"/>
      <c r="E3" s="335"/>
      <c r="F3" s="335"/>
      <c r="G3" s="335"/>
      <c r="H3" s="335"/>
    </row>
    <row r="4" spans="2:8" ht="50.25" customHeight="1">
      <c r="B4" s="335"/>
      <c r="C4" s="335"/>
      <c r="D4" s="335"/>
      <c r="E4" s="335"/>
      <c r="F4" s="335"/>
      <c r="G4" s="335"/>
      <c r="H4" s="335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4"/>
    </row>
    <row r="10" spans="2:8" ht="21" customHeight="1">
      <c r="B10" s="223" t="s">
        <v>0</v>
      </c>
      <c r="C10" s="224" t="s">
        <v>167</v>
      </c>
      <c r="D10" s="225" t="s">
        <v>159</v>
      </c>
    </row>
    <row r="11" spans="2:8" ht="30.95" customHeight="1">
      <c r="B11" s="221" t="s">
        <v>1</v>
      </c>
      <c r="C11" s="190">
        <v>257</v>
      </c>
      <c r="D11" s="176">
        <v>326</v>
      </c>
    </row>
    <row r="12" spans="2:8" ht="30.95" customHeight="1">
      <c r="B12" s="221" t="s">
        <v>2</v>
      </c>
      <c r="C12" s="190">
        <v>8</v>
      </c>
      <c r="D12" s="176">
        <v>9</v>
      </c>
    </row>
    <row r="13" spans="2:8" ht="30.95" customHeight="1">
      <c r="B13" s="221" t="s">
        <v>3</v>
      </c>
      <c r="C13" s="190">
        <v>9</v>
      </c>
      <c r="D13" s="176">
        <v>8</v>
      </c>
    </row>
    <row r="14" spans="2:8" ht="30.95" customHeight="1">
      <c r="B14" s="221" t="s">
        <v>4</v>
      </c>
      <c r="C14" s="190">
        <v>1</v>
      </c>
      <c r="D14" s="176">
        <v>1</v>
      </c>
    </row>
    <row r="15" spans="2:8" ht="12.75" customHeight="1">
      <c r="B15" s="221"/>
      <c r="C15" s="190"/>
      <c r="D15" s="176"/>
    </row>
    <row r="16" spans="2:8" ht="30.95" customHeight="1">
      <c r="B16" s="312" t="s">
        <v>5</v>
      </c>
      <c r="C16" s="313">
        <f>C11+C12+C13+C14</f>
        <v>275</v>
      </c>
      <c r="D16" s="313">
        <f>D11+D12+D13+D14</f>
        <v>344</v>
      </c>
    </row>
    <row r="17" spans="2:5" ht="12.75" customHeight="1">
      <c r="B17" s="221"/>
      <c r="C17" s="190"/>
      <c r="D17" s="176"/>
    </row>
    <row r="18" spans="2:5" ht="30.95" customHeight="1">
      <c r="B18" s="221" t="s">
        <v>6</v>
      </c>
      <c r="C18" s="190">
        <v>158</v>
      </c>
      <c r="D18" s="176">
        <v>279</v>
      </c>
    </row>
    <row r="19" spans="2:5" ht="30.95" customHeight="1">
      <c r="B19" s="222" t="s">
        <v>7</v>
      </c>
      <c r="C19" s="191">
        <v>3</v>
      </c>
      <c r="D19" s="177">
        <v>4</v>
      </c>
    </row>
    <row r="20" spans="2:5" ht="9" customHeight="1">
      <c r="E20" s="73"/>
    </row>
    <row r="21" spans="2:5">
      <c r="E21" s="73"/>
    </row>
    <row r="22" spans="2:5">
      <c r="E22" s="73"/>
    </row>
    <row r="23" spans="2:5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39"/>
  <sheetViews>
    <sheetView showGridLines="0" view="pageLayout" topLeftCell="A20" zoomScaleNormal="100" workbookViewId="0">
      <selection activeCell="D38" sqref="D38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67" t="s">
        <v>197</v>
      </c>
      <c r="D4" s="367"/>
    </row>
    <row r="5" spans="3:4" ht="12.75" customHeight="1">
      <c r="C5" s="367"/>
      <c r="D5" s="367"/>
    </row>
    <row r="6" spans="3:4" ht="24.75" customHeight="1">
      <c r="C6" s="367"/>
      <c r="D6" s="367"/>
    </row>
    <row r="7" spans="3:4" hidden="1"/>
    <row r="8" spans="3:4">
      <c r="C8" s="16" t="s">
        <v>155</v>
      </c>
    </row>
    <row r="9" spans="3:4" ht="13.5" thickBot="1"/>
    <row r="10" spans="3:4" ht="31.5" customHeight="1" thickBot="1">
      <c r="C10" s="365" t="s">
        <v>172</v>
      </c>
      <c r="D10" s="366"/>
    </row>
    <row r="11" spans="3:4" ht="15">
      <c r="C11" s="282" t="s">
        <v>104</v>
      </c>
      <c r="D11" s="283" t="s">
        <v>105</v>
      </c>
    </row>
    <row r="12" spans="3:4" ht="15.75">
      <c r="C12" s="284" t="s">
        <v>123</v>
      </c>
      <c r="D12" s="285"/>
    </row>
    <row r="13" spans="3:4" ht="15">
      <c r="C13" s="286" t="s">
        <v>178</v>
      </c>
      <c r="D13" s="287">
        <v>2</v>
      </c>
    </row>
    <row r="14" spans="3:4" ht="15">
      <c r="C14" s="288" t="s">
        <v>179</v>
      </c>
      <c r="D14" s="285">
        <v>2</v>
      </c>
    </row>
    <row r="15" spans="3:4" ht="15">
      <c r="C15" s="288" t="s">
        <v>180</v>
      </c>
      <c r="D15" s="289">
        <v>2</v>
      </c>
    </row>
    <row r="16" spans="3:4" ht="15">
      <c r="C16" s="326" t="s">
        <v>185</v>
      </c>
      <c r="D16" s="327">
        <v>2</v>
      </c>
    </row>
    <row r="17" spans="3:4" ht="15">
      <c r="C17" s="288" t="s">
        <v>181</v>
      </c>
      <c r="D17" s="285">
        <v>2</v>
      </c>
    </row>
    <row r="18" spans="3:4" ht="15">
      <c r="C18" s="288" t="s">
        <v>182</v>
      </c>
      <c r="D18" s="285">
        <v>2</v>
      </c>
    </row>
    <row r="19" spans="3:4" ht="15">
      <c r="C19" s="288" t="s">
        <v>183</v>
      </c>
      <c r="D19" s="285">
        <v>2</v>
      </c>
    </row>
    <row r="20" spans="3:4" ht="15">
      <c r="C20" s="288" t="s">
        <v>160</v>
      </c>
      <c r="D20" s="285">
        <v>2</v>
      </c>
    </row>
    <row r="21" spans="3:4" ht="15">
      <c r="C21" s="288" t="s">
        <v>184</v>
      </c>
      <c r="D21" s="285">
        <v>2</v>
      </c>
    </row>
    <row r="22" spans="3:4" ht="15">
      <c r="C22" s="288"/>
      <c r="D22" s="285"/>
    </row>
    <row r="23" spans="3:4" ht="15">
      <c r="C23" s="291" t="s">
        <v>142</v>
      </c>
      <c r="D23" s="290"/>
    </row>
    <row r="24" spans="3:4" ht="15">
      <c r="C24" s="288" t="s">
        <v>161</v>
      </c>
      <c r="D24" s="290">
        <v>4</v>
      </c>
    </row>
    <row r="25" spans="3:4" ht="15">
      <c r="C25" s="288" t="s">
        <v>186</v>
      </c>
      <c r="D25" s="289">
        <v>2</v>
      </c>
    </row>
    <row r="26" spans="3:4" ht="15">
      <c r="C26" s="317"/>
      <c r="D26" s="292"/>
    </row>
    <row r="27" spans="3:4" ht="15">
      <c r="C27" s="291" t="s">
        <v>143</v>
      </c>
      <c r="D27" s="285"/>
    </row>
    <row r="28" spans="3:4" ht="15">
      <c r="C28" s="317" t="s">
        <v>187</v>
      </c>
      <c r="D28" s="285">
        <v>3</v>
      </c>
    </row>
    <row r="29" spans="3:4" ht="15">
      <c r="C29" s="288" t="s">
        <v>188</v>
      </c>
      <c r="D29" s="285">
        <v>2</v>
      </c>
    </row>
    <row r="30" spans="3:4" ht="15">
      <c r="C30" s="288" t="s">
        <v>189</v>
      </c>
      <c r="D30" s="285">
        <v>2</v>
      </c>
    </row>
    <row r="31" spans="3:4" ht="15">
      <c r="C31" s="286" t="s">
        <v>190</v>
      </c>
      <c r="D31" s="287">
        <v>2</v>
      </c>
    </row>
    <row r="32" spans="3:4" ht="15">
      <c r="C32" s="288" t="s">
        <v>191</v>
      </c>
      <c r="D32" s="285">
        <v>2</v>
      </c>
    </row>
    <row r="33" spans="3:4" ht="15">
      <c r="C33" s="288" t="s">
        <v>192</v>
      </c>
      <c r="D33" s="285">
        <v>2</v>
      </c>
    </row>
    <row r="34" spans="3:4" ht="15">
      <c r="C34" s="288" t="s">
        <v>193</v>
      </c>
      <c r="D34" s="285">
        <v>2</v>
      </c>
    </row>
    <row r="35" spans="3:4" ht="15">
      <c r="C35" s="288" t="s">
        <v>194</v>
      </c>
      <c r="D35" s="287">
        <v>2</v>
      </c>
    </row>
    <row r="36" spans="3:4" ht="15">
      <c r="C36" s="288" t="s">
        <v>195</v>
      </c>
      <c r="D36" s="285">
        <v>2</v>
      </c>
    </row>
    <row r="37" spans="3:4" ht="15">
      <c r="C37" s="288" t="s">
        <v>196</v>
      </c>
      <c r="D37" s="285">
        <v>13</v>
      </c>
    </row>
    <row r="38" spans="3:4" ht="15">
      <c r="C38" s="288"/>
      <c r="D38" s="285"/>
    </row>
    <row r="39" spans="3:4" ht="15">
      <c r="C39" s="286"/>
      <c r="D39" s="287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topLeftCell="A16" zoomScale="75" zoomScaleNormal="100" zoomScaleSheetLayoutView="75" zoomScalePageLayoutView="75" workbookViewId="0">
      <selection activeCell="C22" sqref="C22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35" t="s">
        <v>173</v>
      </c>
      <c r="B6" s="335"/>
      <c r="C6" s="335"/>
      <c r="D6" s="335"/>
      <c r="E6" s="335"/>
      <c r="F6" s="335"/>
      <c r="G6" s="335"/>
      <c r="H6" s="335"/>
      <c r="I6" s="335"/>
      <c r="J6" s="335"/>
    </row>
    <row r="7" spans="1:15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5">
      <c r="A8" s="335"/>
      <c r="B8" s="335"/>
      <c r="C8" s="335"/>
      <c r="D8" s="335"/>
      <c r="E8" s="335"/>
      <c r="F8" s="335"/>
      <c r="G8" s="335"/>
      <c r="H8" s="335"/>
      <c r="I8" s="335"/>
      <c r="J8" s="335"/>
    </row>
    <row r="9" spans="1:15" ht="30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257"/>
      <c r="L9" s="257"/>
      <c r="M9" s="257"/>
      <c r="N9" s="257"/>
      <c r="O9" s="75"/>
    </row>
    <row r="11" spans="1:15">
      <c r="A11" s="11" t="s">
        <v>8</v>
      </c>
      <c r="B11" s="12"/>
      <c r="C11" s="12"/>
    </row>
    <row r="12" spans="1:15" ht="36" customHeight="1">
      <c r="A12" s="137" t="s">
        <v>0</v>
      </c>
      <c r="B12" s="224" t="s">
        <v>167</v>
      </c>
      <c r="C12" s="225" t="s">
        <v>159</v>
      </c>
    </row>
    <row r="13" spans="1:15" ht="30.95" customHeight="1">
      <c r="A13" s="138" t="s">
        <v>18</v>
      </c>
      <c r="B13" s="334">
        <v>574</v>
      </c>
      <c r="C13" s="141">
        <v>880</v>
      </c>
    </row>
    <row r="14" spans="1:15" ht="30.95" customHeight="1">
      <c r="A14" s="139" t="s">
        <v>19</v>
      </c>
      <c r="B14" s="334">
        <v>317</v>
      </c>
      <c r="C14" s="141">
        <v>529</v>
      </c>
    </row>
    <row r="15" spans="1:15" ht="23.25" customHeight="1">
      <c r="A15" s="139" t="s">
        <v>144</v>
      </c>
      <c r="B15" s="142"/>
      <c r="C15" s="141"/>
    </row>
    <row r="16" spans="1:15" ht="9" customHeight="1">
      <c r="A16" s="136"/>
      <c r="B16" s="143"/>
      <c r="C16" s="144"/>
    </row>
    <row r="17" spans="1:4" ht="30.95" customHeight="1">
      <c r="A17" s="140" t="s">
        <v>5</v>
      </c>
      <c r="B17" s="145">
        <f>B13+B14+B15</f>
        <v>891</v>
      </c>
      <c r="C17" s="319">
        <f>C13+C14+C15</f>
        <v>1409</v>
      </c>
    </row>
    <row r="18" spans="1:4" ht="30.95" customHeight="1">
      <c r="A18" s="13"/>
      <c r="B18" s="14"/>
      <c r="C18" s="14"/>
    </row>
    <row r="19" spans="1:4" ht="30.95" customHeight="1">
      <c r="A19" s="13"/>
      <c r="B19" s="14"/>
      <c r="C19" s="14"/>
    </row>
    <row r="20" spans="1:4" ht="30.95" customHeight="1" thickBot="1"/>
    <row r="21" spans="1:4" ht="30.95" customHeight="1">
      <c r="A21" s="329" t="s">
        <v>198</v>
      </c>
      <c r="B21" s="330">
        <v>71</v>
      </c>
      <c r="C21" s="325"/>
      <c r="D21" s="325"/>
    </row>
    <row r="22" spans="1:4" ht="30.95" customHeight="1" thickBot="1">
      <c r="A22" s="328" t="s">
        <v>199</v>
      </c>
      <c r="B22" s="331">
        <v>820</v>
      </c>
      <c r="C22" s="14"/>
      <c r="D22" s="325"/>
    </row>
    <row r="23" spans="1:4" ht="30.95" customHeight="1" thickBot="1">
      <c r="A23" s="332" t="s">
        <v>5</v>
      </c>
      <c r="B23" s="333">
        <f>SUM(B21:B22)</f>
        <v>891</v>
      </c>
      <c r="C23" s="14"/>
      <c r="D23" s="325"/>
    </row>
    <row r="24" spans="1:4" ht="30.95" customHeight="1">
      <c r="A24" s="13"/>
      <c r="B24" s="368"/>
      <c r="C24" s="368"/>
      <c r="D24" s="325"/>
    </row>
    <row r="25" spans="1:4" ht="30.95" customHeight="1">
      <c r="A25" s="13"/>
      <c r="B25" s="14"/>
      <c r="C25" s="14"/>
      <c r="D25" s="325"/>
    </row>
    <row r="26" spans="1:4" ht="30.95" customHeight="1">
      <c r="A26" s="13"/>
      <c r="B26" s="14"/>
      <c r="C26" s="14"/>
    </row>
    <row r="27" spans="1:4" ht="30.95" customHeight="1">
      <c r="A27" s="13"/>
      <c r="B27" s="14"/>
      <c r="C27" s="14"/>
    </row>
    <row r="28" spans="1:4" ht="4.5" customHeight="1">
      <c r="A28" s="13"/>
      <c r="B28" s="14"/>
      <c r="C28" s="14"/>
    </row>
    <row r="29" spans="1:4" ht="30.95" customHeight="1">
      <c r="A29" s="13"/>
      <c r="B29" s="14"/>
      <c r="C29" s="14"/>
    </row>
    <row r="30" spans="1:4" ht="30.95" customHeight="1">
      <c r="A30" s="13"/>
      <c r="B30" s="14"/>
      <c r="C30" s="14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L39"/>
  <sheetViews>
    <sheetView showGridLines="0" view="pageLayout" topLeftCell="A16" zoomScaleNormal="100" workbookViewId="0">
      <selection activeCell="I10" sqref="I10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1" spans="3:12" ht="23.25" customHeight="1"/>
    <row r="2" spans="3:12">
      <c r="C2" s="335" t="s">
        <v>200</v>
      </c>
      <c r="D2" s="335"/>
      <c r="E2" s="335"/>
      <c r="F2" s="335"/>
      <c r="G2" s="335"/>
      <c r="H2" s="335"/>
      <c r="I2" s="335"/>
      <c r="J2" s="335"/>
    </row>
    <row r="3" spans="3:12" ht="27" customHeight="1">
      <c r="C3" s="335"/>
      <c r="D3" s="335"/>
      <c r="E3" s="335"/>
      <c r="F3" s="335"/>
      <c r="G3" s="335"/>
      <c r="H3" s="335"/>
      <c r="I3" s="335"/>
      <c r="J3" s="335"/>
    </row>
    <row r="4" spans="3:12" ht="18.75" customHeight="1">
      <c r="C4" s="335"/>
      <c r="D4" s="335"/>
      <c r="E4" s="335"/>
      <c r="F4" s="335"/>
      <c r="G4" s="335"/>
      <c r="H4" s="335"/>
      <c r="I4" s="335"/>
      <c r="J4" s="335"/>
    </row>
    <row r="5" spans="3:12" ht="12.75" customHeight="1">
      <c r="D5" s="258"/>
      <c r="E5" s="258"/>
      <c r="F5" s="258"/>
      <c r="G5" s="258"/>
      <c r="H5" s="258"/>
      <c r="I5" s="258"/>
      <c r="J5" s="258"/>
    </row>
    <row r="6" spans="3:12" ht="12.75" customHeight="1">
      <c r="D6" s="258"/>
      <c r="E6" s="258"/>
      <c r="F6" s="258"/>
      <c r="G6" s="258"/>
      <c r="H6" s="258"/>
      <c r="I6" s="258"/>
      <c r="J6" s="258"/>
    </row>
    <row r="8" spans="3:12" ht="15.75" thickBot="1"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3:12" s="78" customFormat="1" ht="33" customHeight="1" thickBot="1">
      <c r="C9" s="304" t="s">
        <v>29</v>
      </c>
      <c r="D9" s="305" t="s">
        <v>127</v>
      </c>
      <c r="E9" s="302" t="s">
        <v>201</v>
      </c>
      <c r="F9" s="302" t="s">
        <v>202</v>
      </c>
      <c r="G9" s="302" t="s">
        <v>128</v>
      </c>
      <c r="H9" s="303" t="s">
        <v>129</v>
      </c>
      <c r="I9" s="310" t="s">
        <v>139</v>
      </c>
      <c r="J9" s="304" t="s">
        <v>5</v>
      </c>
      <c r="K9" s="172"/>
      <c r="L9" s="172"/>
    </row>
    <row r="10" spans="3:12" ht="16.5" thickBot="1">
      <c r="C10" s="308" t="s">
        <v>130</v>
      </c>
      <c r="D10" s="306">
        <v>312</v>
      </c>
      <c r="E10" s="301">
        <v>11</v>
      </c>
      <c r="F10" s="301">
        <v>82</v>
      </c>
      <c r="G10" s="301">
        <v>13</v>
      </c>
      <c r="H10" s="301">
        <v>4</v>
      </c>
      <c r="I10" s="218">
        <v>3</v>
      </c>
      <c r="J10" s="320">
        <f>SUM(D10:H10)</f>
        <v>422</v>
      </c>
      <c r="K10" s="86"/>
      <c r="L10" s="86"/>
    </row>
    <row r="11" spans="3:12" ht="10.5" customHeight="1" thickBot="1">
      <c r="C11" s="309"/>
      <c r="D11" s="307"/>
      <c r="E11" s="173"/>
      <c r="F11" s="173"/>
      <c r="G11" s="173"/>
      <c r="H11" s="173"/>
      <c r="I11" s="174"/>
      <c r="J11" s="321"/>
      <c r="K11" s="86"/>
      <c r="L11" s="86"/>
    </row>
    <row r="12" spans="3:12" ht="16.5" thickBot="1">
      <c r="C12" s="309" t="s">
        <v>131</v>
      </c>
      <c r="D12" s="307">
        <v>18</v>
      </c>
      <c r="E12" s="173"/>
      <c r="F12" s="173">
        <v>10</v>
      </c>
      <c r="G12" s="173">
        <v>2</v>
      </c>
      <c r="H12" s="173"/>
      <c r="I12" s="174"/>
      <c r="J12" s="321">
        <f>SUM(D12:H12)</f>
        <v>30</v>
      </c>
      <c r="K12" s="86"/>
      <c r="L12" s="86"/>
    </row>
    <row r="13" spans="3:12" ht="6.75" customHeight="1" thickBot="1">
      <c r="C13" s="309"/>
      <c r="D13" s="307"/>
      <c r="E13" s="173"/>
      <c r="F13" s="173"/>
      <c r="G13" s="173"/>
      <c r="H13" s="173"/>
      <c r="I13" s="174"/>
      <c r="J13" s="321"/>
      <c r="K13" s="86"/>
      <c r="L13" s="86"/>
    </row>
    <row r="14" spans="3:12" ht="36" customHeight="1" thickBot="1">
      <c r="C14" s="300"/>
      <c r="D14" s="323">
        <f>SUM(D10:D12)</f>
        <v>330</v>
      </c>
      <c r="E14" s="323">
        <f t="shared" ref="E14:I14" si="0">SUM(E10:E12)</f>
        <v>11</v>
      </c>
      <c r="F14" s="323">
        <f t="shared" si="0"/>
        <v>92</v>
      </c>
      <c r="G14" s="323">
        <f t="shared" si="0"/>
        <v>15</v>
      </c>
      <c r="H14" s="323">
        <f t="shared" si="0"/>
        <v>4</v>
      </c>
      <c r="I14" s="323">
        <f t="shared" si="0"/>
        <v>3</v>
      </c>
      <c r="J14" s="322">
        <f>SUM(D14:I14)</f>
        <v>455</v>
      </c>
      <c r="K14" s="86"/>
      <c r="L14" s="86"/>
    </row>
    <row r="15" spans="3:12" ht="15"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3:12" ht="15"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3:12" ht="15"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3:12" ht="15"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3:12" ht="15"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3:12" ht="15"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3:12" ht="15"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3:12" ht="15"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3:12" ht="15">
      <c r="K23" s="86"/>
      <c r="L23" s="86"/>
    </row>
    <row r="24" spans="3:12" ht="15">
      <c r="K24" s="86"/>
      <c r="L24" s="86"/>
    </row>
    <row r="39" spans="3:3" ht="15">
      <c r="C39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32"/>
  <sheetViews>
    <sheetView showGridLines="0" view="pageLayout" topLeftCell="A4" zoomScaleNormal="100" workbookViewId="0">
      <selection activeCell="I10" sqref="I10"/>
    </sheetView>
  </sheetViews>
  <sheetFormatPr baseColWidth="10" defaultRowHeight="12.75"/>
  <cols>
    <col min="1" max="1" width="6.42578125" style="92" customWidth="1"/>
    <col min="2" max="2" width="17.140625" style="92" customWidth="1"/>
    <col min="3" max="3" width="16.5703125" style="92" hidden="1" customWidth="1"/>
    <col min="4" max="4" width="15.5703125" style="92" hidden="1" customWidth="1"/>
    <col min="5" max="5" width="10.42578125" style="92" customWidth="1"/>
    <col min="6" max="6" width="10.7109375" style="92" customWidth="1"/>
    <col min="7" max="7" width="11.42578125" style="92"/>
    <col min="8" max="8" width="5.7109375" style="93" customWidth="1"/>
    <col min="9" max="9" width="11.42578125" style="93"/>
    <col min="10" max="18" width="5.7109375" style="92" customWidth="1"/>
    <col min="19" max="16384" width="11.42578125" style="92"/>
  </cols>
  <sheetData>
    <row r="1" spans="2:12" ht="5.25" customHeight="1"/>
    <row r="2" spans="2:12" ht="27.75" customHeight="1"/>
    <row r="3" spans="2:12" ht="33" customHeight="1">
      <c r="B3" s="370" t="s">
        <v>156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2:12" ht="39" customHeight="1"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2:12" ht="30.75" customHeight="1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2:12" ht="12.75" customHeight="1" thickBot="1">
      <c r="B6" s="374"/>
      <c r="C6" s="374"/>
      <c r="D6" s="374"/>
      <c r="E6" s="374"/>
      <c r="F6" s="374"/>
      <c r="G6" s="374"/>
      <c r="H6" s="94"/>
      <c r="I6" s="94"/>
    </row>
    <row r="7" spans="2:12" ht="22.5" customHeight="1" thickBot="1">
      <c r="B7" s="375" t="s">
        <v>174</v>
      </c>
      <c r="C7" s="376"/>
      <c r="D7" s="376"/>
      <c r="E7" s="376"/>
      <c r="F7" s="376"/>
      <c r="G7" s="377"/>
      <c r="H7" s="95"/>
      <c r="I7" s="95"/>
    </row>
    <row r="8" spans="2:12" ht="3" customHeight="1" thickBot="1">
      <c r="B8" s="103"/>
      <c r="C8" s="104"/>
      <c r="D8" s="104"/>
      <c r="E8" s="104"/>
      <c r="F8" s="104"/>
      <c r="G8" s="105"/>
      <c r="H8" s="96"/>
      <c r="I8" s="96"/>
    </row>
    <row r="9" spans="2:12" s="93" customFormat="1" ht="26.25" customHeight="1" thickBot="1">
      <c r="B9" s="371" t="s">
        <v>27</v>
      </c>
      <c r="C9" s="372"/>
      <c r="D9" s="372"/>
      <c r="E9" s="372"/>
      <c r="F9" s="372"/>
      <c r="G9" s="373"/>
      <c r="H9" s="74"/>
      <c r="I9" s="74"/>
    </row>
    <row r="10" spans="2:12" ht="31.5" customHeight="1" thickBot="1">
      <c r="B10" s="175" t="s">
        <v>29</v>
      </c>
      <c r="C10" s="259" t="s">
        <v>23</v>
      </c>
      <c r="D10" s="260" t="s">
        <v>108</v>
      </c>
      <c r="E10" s="260" t="s">
        <v>25</v>
      </c>
      <c r="F10" s="261" t="s">
        <v>26</v>
      </c>
      <c r="G10" s="262" t="s">
        <v>5</v>
      </c>
      <c r="H10" s="17"/>
      <c r="I10" s="17"/>
    </row>
    <row r="11" spans="2:12" ht="24" customHeight="1">
      <c r="B11" s="263" t="s">
        <v>21</v>
      </c>
      <c r="C11" s="264"/>
      <c r="D11" s="264"/>
      <c r="E11" s="264">
        <v>6</v>
      </c>
      <c r="F11" s="264">
        <v>3</v>
      </c>
      <c r="G11" s="265">
        <f>Tabla8[[#This Row],[JUZGADO IV]]+Tabla8[[#This Row],[JUZGADO III]]+Tabla8[[#This Row],[COLEGIADO]]+Tabla8[[#This Row],[ASUNTOS INTERNOS]]</f>
        <v>9</v>
      </c>
      <c r="H11" s="96"/>
      <c r="I11" s="96"/>
    </row>
    <row r="12" spans="2:12" ht="24" customHeight="1">
      <c r="B12" s="266" t="s">
        <v>22</v>
      </c>
      <c r="C12" s="267"/>
      <c r="D12" s="267"/>
      <c r="E12" s="267">
        <v>0</v>
      </c>
      <c r="F12" s="267">
        <v>2</v>
      </c>
      <c r="G12" s="268">
        <f>Tabla8[[#This Row],[JUZGADO IV]]+Tabla8[[#This Row],[JUZGADO III]]+Tabla8[[#This Row],[ASUNTOS INTERNOS]]</f>
        <v>2</v>
      </c>
      <c r="H12" s="96"/>
      <c r="I12" s="96"/>
    </row>
    <row r="13" spans="2:12" ht="12" customHeight="1" thickBot="1">
      <c r="B13" s="269"/>
      <c r="C13" s="97"/>
      <c r="D13" s="97"/>
      <c r="E13" s="97"/>
      <c r="F13" s="97"/>
      <c r="G13" s="270"/>
      <c r="H13" s="96"/>
      <c r="I13" s="96"/>
    </row>
    <row r="14" spans="2:12" ht="24" customHeight="1">
      <c r="B14" s="295" t="s">
        <v>121</v>
      </c>
      <c r="C14" s="296" t="e">
        <f>C11+#REF!+C12</f>
        <v>#REF!</v>
      </c>
      <c r="D14" s="296" t="e">
        <f>D11+#REF!+D12</f>
        <v>#REF!</v>
      </c>
      <c r="E14" s="296">
        <f>E11+E12</f>
        <v>6</v>
      </c>
      <c r="F14" s="296">
        <f>F11+F12</f>
        <v>5</v>
      </c>
      <c r="G14" s="296">
        <f>G11+G12</f>
        <v>11</v>
      </c>
      <c r="H14" s="96"/>
      <c r="I14" s="96"/>
    </row>
    <row r="15" spans="2:12" ht="13.5" thickBot="1">
      <c r="B15" s="91"/>
    </row>
    <row r="16" spans="2:12" ht="22.5" customHeight="1" thickBot="1">
      <c r="B16" s="371" t="s">
        <v>28</v>
      </c>
      <c r="C16" s="372"/>
      <c r="D16" s="372"/>
      <c r="E16" s="372"/>
      <c r="F16" s="372"/>
      <c r="G16" s="373"/>
      <c r="H16" s="74"/>
      <c r="I16" s="74"/>
    </row>
    <row r="17" spans="2:9" ht="32.25" customHeight="1" thickBot="1">
      <c r="B17" s="271" t="s">
        <v>29</v>
      </c>
      <c r="C17" s="272" t="s">
        <v>23</v>
      </c>
      <c r="D17" s="273" t="s">
        <v>24</v>
      </c>
      <c r="E17" s="273" t="s">
        <v>25</v>
      </c>
      <c r="F17" s="274" t="s">
        <v>26</v>
      </c>
      <c r="G17" s="275" t="s">
        <v>5</v>
      </c>
      <c r="H17" s="17"/>
      <c r="I17" s="17"/>
    </row>
    <row r="18" spans="2:9" ht="0.75" customHeight="1" thickBot="1">
      <c r="B18" s="276"/>
      <c r="C18" s="97">
        <v>0</v>
      </c>
      <c r="D18" s="97"/>
      <c r="E18" s="97">
        <f t="shared" ref="E18" si="0">E15+E16</f>
        <v>0</v>
      </c>
      <c r="F18" s="97"/>
      <c r="G18" s="277">
        <f>Tabla9[[#This Row],[JUZGADO IV]]+Tabla9[[#This Row],[JUZGADO III]]+Tabla9[[#This Row],[JUZGADO I]]+Tabla9[[#This Row],[ASUNTOS INTERNOS]]</f>
        <v>0</v>
      </c>
    </row>
    <row r="19" spans="2:9" ht="24" customHeight="1">
      <c r="B19" s="278" t="s">
        <v>21</v>
      </c>
      <c r="C19" s="264"/>
      <c r="D19" s="264"/>
      <c r="E19" s="264">
        <v>11</v>
      </c>
      <c r="F19" s="264">
        <v>2</v>
      </c>
      <c r="G19" s="279">
        <f>Tabla9[[#This Row],[JUZGADO IV]]+Tabla9[[#This Row],[JUZGADO III]]+Tabla9[[#This Row],[JUZGADO I]]+Tabla9[[#This Row],[ASUNTOS INTERNOS]]</f>
        <v>13</v>
      </c>
      <c r="H19" s="96"/>
      <c r="I19" s="96"/>
    </row>
    <row r="20" spans="2:9" ht="24" customHeight="1">
      <c r="B20" s="280" t="s">
        <v>22</v>
      </c>
      <c r="C20" s="267"/>
      <c r="D20" s="267"/>
      <c r="E20" s="267">
        <v>2</v>
      </c>
      <c r="F20" s="267">
        <v>1</v>
      </c>
      <c r="G20" s="281">
        <f>Tabla9[[#This Row],[JUZGADO IV]]+Tabla9[[#This Row],[JUZGADO III]]+Tabla9[[#This Row],[JUZGADO I]]+Tabla9[[#This Row],[ASUNTOS INTERNOS]]</f>
        <v>3</v>
      </c>
      <c r="H20" s="96"/>
      <c r="I20" s="96"/>
    </row>
    <row r="21" spans="2:9" ht="7.5" customHeight="1" thickBot="1">
      <c r="G21" s="98"/>
    </row>
    <row r="22" spans="2:9" ht="24" customHeight="1" thickBot="1">
      <c r="B22" s="293" t="s">
        <v>122</v>
      </c>
      <c r="C22" s="294" t="e">
        <f>C19+#REF!+C20</f>
        <v>#REF!</v>
      </c>
      <c r="D22" s="294" t="e">
        <f>D19+#REF!+D20</f>
        <v>#REF!</v>
      </c>
      <c r="E22" s="294">
        <f>E19+E20</f>
        <v>13</v>
      </c>
      <c r="F22" s="294">
        <f>F19+F20</f>
        <v>3</v>
      </c>
      <c r="G22" s="294">
        <f>G19+G20</f>
        <v>16</v>
      </c>
      <c r="H22" s="96"/>
      <c r="I22" s="96"/>
    </row>
    <row r="23" spans="2:9" ht="7.5" customHeight="1"/>
    <row r="24" spans="2:9" hidden="1"/>
    <row r="29" spans="2:9" s="100" customFormat="1">
      <c r="B29" s="99"/>
      <c r="C29" s="99"/>
      <c r="D29" s="99"/>
      <c r="H29" s="101"/>
      <c r="I29" s="101"/>
    </row>
    <row r="30" spans="2:9" s="100" customFormat="1">
      <c r="B30" s="99"/>
      <c r="C30" s="369"/>
      <c r="D30" s="369"/>
      <c r="E30" s="369"/>
      <c r="H30" s="101"/>
      <c r="I30" s="101"/>
    </row>
    <row r="31" spans="2:9" s="100" customFormat="1">
      <c r="B31" s="99"/>
      <c r="C31" s="99"/>
      <c r="D31" s="99"/>
      <c r="E31" s="102"/>
      <c r="H31" s="101"/>
      <c r="I31" s="101"/>
    </row>
    <row r="32" spans="2:9" s="100" customFormat="1">
      <c r="B32" s="99"/>
      <c r="C32" s="99"/>
      <c r="D32" s="99"/>
      <c r="H32" s="101"/>
      <c r="I32" s="101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M28"/>
  <sheetViews>
    <sheetView showGridLines="0" view="pageLayout" zoomScaleNormal="100" workbookViewId="0">
      <selection activeCell="I12" sqref="I12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35" t="s">
        <v>157</v>
      </c>
      <c r="C3" s="335"/>
      <c r="D3" s="335"/>
      <c r="E3" s="335"/>
      <c r="F3" s="335"/>
      <c r="G3" s="335"/>
      <c r="H3" s="335"/>
      <c r="I3" s="335"/>
    </row>
    <row r="4" spans="2:13">
      <c r="B4" s="335"/>
      <c r="C4" s="335"/>
      <c r="D4" s="335"/>
      <c r="E4" s="335"/>
      <c r="F4" s="335"/>
      <c r="G4" s="335"/>
      <c r="H4" s="335"/>
      <c r="I4" s="335"/>
    </row>
    <row r="5" spans="2:13">
      <c r="B5" s="335"/>
      <c r="C5" s="335"/>
      <c r="D5" s="335"/>
      <c r="E5" s="335"/>
      <c r="F5" s="335"/>
      <c r="G5" s="335"/>
      <c r="H5" s="335"/>
      <c r="I5" s="335"/>
    </row>
    <row r="6" spans="2:13" ht="12.75" customHeight="1">
      <c r="C6" s="258"/>
      <c r="D6" s="258"/>
      <c r="E6" s="258"/>
      <c r="F6" s="258"/>
      <c r="G6" s="258"/>
      <c r="H6" s="258"/>
      <c r="I6" s="258"/>
    </row>
    <row r="7" spans="2:13" ht="13.5" thickBot="1"/>
    <row r="8" spans="2:13" s="76" customFormat="1" ht="24.75" customHeight="1" thickBot="1">
      <c r="C8" s="375" t="s">
        <v>175</v>
      </c>
      <c r="D8" s="377"/>
      <c r="E8" s="120"/>
      <c r="F8" s="120"/>
      <c r="H8" s="378"/>
      <c r="I8" s="378"/>
      <c r="J8" s="378"/>
      <c r="K8" s="378"/>
      <c r="L8" s="378"/>
      <c r="M8" s="378"/>
    </row>
    <row r="9" spans="2:13" ht="24" customHeight="1" thickBot="1">
      <c r="C9" s="297" t="s">
        <v>27</v>
      </c>
      <c r="D9" s="298" t="s">
        <v>28</v>
      </c>
      <c r="H9" s="109"/>
      <c r="I9" s="109"/>
      <c r="J9" s="109"/>
      <c r="K9" s="109"/>
      <c r="L9" s="109"/>
      <c r="M9" s="109"/>
    </row>
    <row r="10" spans="2:13" ht="18">
      <c r="B10" s="314" t="s">
        <v>30</v>
      </c>
      <c r="C10" s="115"/>
      <c r="D10" s="112"/>
      <c r="H10" s="109"/>
      <c r="I10" s="109"/>
      <c r="J10" s="109"/>
      <c r="K10" s="109"/>
      <c r="L10" s="109"/>
      <c r="M10" s="109"/>
    </row>
    <row r="11" spans="2:13" ht="8.25" customHeight="1">
      <c r="B11" s="315"/>
      <c r="C11" s="116"/>
      <c r="D11" s="113"/>
      <c r="H11" s="110"/>
      <c r="I11" s="111"/>
      <c r="J11" s="109"/>
      <c r="K11" s="109"/>
      <c r="L11" s="109"/>
      <c r="M11" s="109"/>
    </row>
    <row r="12" spans="2:13" ht="18">
      <c r="B12" s="315" t="s">
        <v>109</v>
      </c>
      <c r="C12" s="116"/>
      <c r="D12" s="113">
        <v>2</v>
      </c>
      <c r="H12" s="110"/>
      <c r="I12" s="111"/>
      <c r="J12" s="109"/>
      <c r="K12" s="109"/>
      <c r="L12" s="109"/>
      <c r="M12" s="109"/>
    </row>
    <row r="13" spans="2:13" ht="9" customHeight="1">
      <c r="B13" s="315"/>
      <c r="C13" s="116"/>
      <c r="D13" s="113"/>
      <c r="H13" s="110"/>
      <c r="I13" s="111"/>
      <c r="J13" s="109"/>
      <c r="K13" s="109"/>
      <c r="L13" s="109"/>
      <c r="M13" s="109"/>
    </row>
    <row r="14" spans="2:13" ht="18">
      <c r="B14" s="315" t="s">
        <v>22</v>
      </c>
      <c r="C14" s="116">
        <v>2</v>
      </c>
      <c r="D14" s="113">
        <v>1</v>
      </c>
      <c r="H14" s="110"/>
      <c r="I14" s="111"/>
      <c r="J14" s="109"/>
      <c r="K14" s="109"/>
      <c r="L14" s="109"/>
      <c r="M14" s="109"/>
    </row>
    <row r="15" spans="2:13" ht="3.75" customHeight="1">
      <c r="B15" s="316"/>
      <c r="C15" s="146"/>
      <c r="D15" s="147"/>
      <c r="H15" s="110"/>
      <c r="I15" s="111"/>
      <c r="J15" s="109"/>
      <c r="K15" s="109"/>
      <c r="L15" s="109"/>
      <c r="M15" s="109"/>
    </row>
    <row r="16" spans="2:13" ht="30.75">
      <c r="B16" s="316" t="s">
        <v>140</v>
      </c>
      <c r="C16" s="146"/>
      <c r="D16" s="147"/>
      <c r="H16" s="110"/>
      <c r="I16" s="111"/>
      <c r="J16" s="109"/>
      <c r="K16" s="109"/>
      <c r="L16" s="109"/>
      <c r="M16" s="109"/>
    </row>
    <row r="17" spans="2:13" ht="9.75" customHeight="1" thickBot="1">
      <c r="B17" s="77"/>
      <c r="C17" s="117"/>
      <c r="D17" s="114"/>
      <c r="H17" s="110"/>
      <c r="I17" s="111"/>
      <c r="J17" s="109"/>
      <c r="K17" s="109"/>
      <c r="L17" s="109"/>
      <c r="M17" s="109"/>
    </row>
    <row r="18" spans="2:13" ht="16.5" thickBot="1">
      <c r="B18" s="16" t="s">
        <v>5</v>
      </c>
      <c r="C18" s="118">
        <f>SUM(C10:C17)</f>
        <v>2</v>
      </c>
      <c r="D18" s="119">
        <f>SUM(D10:D17)</f>
        <v>3</v>
      </c>
      <c r="H18" s="109"/>
      <c r="I18" s="111"/>
      <c r="J18" s="109"/>
      <c r="K18" s="109"/>
      <c r="L18" s="109"/>
      <c r="M18" s="109"/>
    </row>
    <row r="19" spans="2:13" ht="15.75">
      <c r="C19" s="78"/>
      <c r="H19" s="109"/>
      <c r="I19" s="111"/>
      <c r="J19" s="109"/>
      <c r="K19" s="109"/>
      <c r="L19" s="109"/>
      <c r="M19" s="109"/>
    </row>
    <row r="20" spans="2:13">
      <c r="H20" s="109"/>
      <c r="I20" s="109"/>
      <c r="J20" s="109"/>
      <c r="K20" s="109"/>
      <c r="L20" s="109"/>
      <c r="M20" s="109"/>
    </row>
    <row r="21" spans="2:13" ht="15.75">
      <c r="C21" s="79"/>
      <c r="H21" s="109"/>
      <c r="I21" s="111"/>
      <c r="J21" s="109"/>
      <c r="K21" s="109"/>
      <c r="L21" s="109"/>
      <c r="M21" s="109"/>
    </row>
    <row r="22" spans="2:13">
      <c r="H22" s="109"/>
      <c r="I22" s="109"/>
      <c r="J22" s="109"/>
      <c r="K22" s="109"/>
      <c r="L22" s="109"/>
      <c r="M22" s="109"/>
    </row>
    <row r="26" spans="2:13" ht="21.75" customHeight="1"/>
    <row r="27" spans="2:13" hidden="1"/>
    <row r="28" spans="2:13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topLeftCell="A16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339" t="s">
        <v>166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7" ht="41.25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7" ht="15" customHeight="1">
      <c r="A4" s="226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7" ht="1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7" ht="13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72"/>
      <c r="M6" s="72"/>
      <c r="N6" s="72"/>
      <c r="O6" s="72"/>
      <c r="P6" s="72"/>
      <c r="Q6" s="72"/>
    </row>
    <row r="8" spans="1:17" ht="11.1" customHeight="1">
      <c r="B8" s="4"/>
      <c r="C8" s="4"/>
      <c r="D8" s="4"/>
    </row>
    <row r="9" spans="1:17" ht="36" customHeight="1">
      <c r="B9" s="148" t="s">
        <v>13</v>
      </c>
      <c r="C9" s="224" t="s">
        <v>167</v>
      </c>
      <c r="D9" s="225" t="s">
        <v>159</v>
      </c>
    </row>
    <row r="10" spans="1:17" ht="30.95" customHeight="1">
      <c r="B10" s="149" t="s">
        <v>11</v>
      </c>
      <c r="C10" s="194">
        <v>0</v>
      </c>
      <c r="D10" s="179">
        <v>4</v>
      </c>
    </row>
    <row r="11" spans="1:17" ht="30.95" customHeight="1">
      <c r="B11" s="149" t="s">
        <v>113</v>
      </c>
      <c r="C11" s="195">
        <v>1</v>
      </c>
      <c r="D11" s="179">
        <v>1</v>
      </c>
    </row>
    <row r="12" spans="1:17" ht="30.95" customHeight="1">
      <c r="B12" s="149" t="s">
        <v>12</v>
      </c>
      <c r="C12" s="195">
        <v>21</v>
      </c>
      <c r="D12" s="179">
        <v>36</v>
      </c>
    </row>
    <row r="13" spans="1:17" ht="37.5" customHeight="1">
      <c r="B13" s="149" t="s">
        <v>10</v>
      </c>
      <c r="C13" s="195">
        <v>35</v>
      </c>
      <c r="D13" s="179">
        <v>44</v>
      </c>
    </row>
    <row r="14" spans="1:17" ht="39.75" customHeight="1">
      <c r="B14" s="149" t="s">
        <v>9</v>
      </c>
      <c r="C14" s="195">
        <v>58</v>
      </c>
      <c r="D14" s="179">
        <v>79</v>
      </c>
    </row>
    <row r="15" spans="1:17" ht="30.95" customHeight="1" thickBot="1">
      <c r="B15" s="150" t="s">
        <v>110</v>
      </c>
      <c r="C15" s="196">
        <v>160</v>
      </c>
      <c r="D15" s="181">
        <v>180</v>
      </c>
    </row>
    <row r="16" spans="1:17" ht="6.75" customHeight="1" thickBot="1">
      <c r="B16" s="178"/>
      <c r="C16" s="192"/>
      <c r="D16" s="197"/>
    </row>
    <row r="17" spans="2:4" ht="30.95" customHeight="1">
      <c r="B17" s="151" t="s">
        <v>5</v>
      </c>
      <c r="C17" s="193">
        <f>SUM(C10:C16)</f>
        <v>275</v>
      </c>
      <c r="D17" s="198">
        <f>SUM(D10:D16)</f>
        <v>344</v>
      </c>
    </row>
    <row r="18" spans="2:4" ht="11.1" customHeight="1"/>
    <row r="19" spans="2:4" ht="11.1" customHeight="1"/>
    <row r="21" spans="2:4">
      <c r="B21" s="6"/>
    </row>
    <row r="22" spans="2:4">
      <c r="B22" s="338"/>
      <c r="C22" s="338"/>
      <c r="D22" s="338"/>
    </row>
    <row r="23" spans="2:4">
      <c r="B23" s="338"/>
      <c r="C23" s="338"/>
      <c r="D23" s="338"/>
    </row>
    <row r="24" spans="2:4" ht="18.75">
      <c r="B24" s="220"/>
      <c r="C24" s="336"/>
      <c r="D24" s="336"/>
    </row>
    <row r="25" spans="2:4" ht="18.75">
      <c r="B25" s="220"/>
      <c r="C25" s="336"/>
      <c r="D25" s="336"/>
    </row>
    <row r="26" spans="2:4" ht="18.75">
      <c r="B26" s="220"/>
      <c r="C26" s="336"/>
      <c r="D26" s="336"/>
    </row>
    <row r="27" spans="2:4" ht="18.75">
      <c r="B27" s="220"/>
      <c r="C27" s="336"/>
      <c r="D27" s="336"/>
    </row>
    <row r="28" spans="2:4" ht="18.75">
      <c r="B28" s="220"/>
      <c r="C28" s="336"/>
      <c r="D28" s="336"/>
    </row>
    <row r="29" spans="2:4" ht="18.75">
      <c r="B29" s="220"/>
      <c r="C29" s="336"/>
      <c r="D29" s="336"/>
    </row>
    <row r="30" spans="2:4" ht="18.75">
      <c r="B30" s="220"/>
      <c r="C30" s="336"/>
      <c r="D30" s="336"/>
    </row>
    <row r="31" spans="2:4" ht="18.75">
      <c r="B31" s="220"/>
      <c r="C31" s="336"/>
      <c r="D31" s="336"/>
    </row>
    <row r="32" spans="2:4" ht="18.75">
      <c r="B32" s="220"/>
      <c r="C32" s="336"/>
      <c r="D32" s="336"/>
    </row>
    <row r="33" spans="2:4" ht="18.75">
      <c r="B33" s="220"/>
      <c r="C33" s="336"/>
      <c r="D33" s="336"/>
    </row>
    <row r="34" spans="2:4" ht="18.75">
      <c r="B34" s="220"/>
      <c r="C34" s="336"/>
      <c r="D34" s="336"/>
    </row>
    <row r="35" spans="2:4" ht="15.75">
      <c r="B35" s="7"/>
      <c r="C35" s="337"/>
      <c r="D35" s="337"/>
    </row>
  </sheetData>
  <mergeCells count="14">
    <mergeCell ref="B22:D23"/>
    <mergeCell ref="C24:D24"/>
    <mergeCell ref="C25:D25"/>
    <mergeCell ref="C26:D26"/>
    <mergeCell ref="B2:L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4" zoomScale="75" zoomScaleNormal="50" zoomScaleSheetLayoutView="75" zoomScalePageLayoutView="75" workbookViewId="0">
      <selection activeCell="I10" sqref="I10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90"/>
    </row>
    <row r="2" spans="2:12" ht="18" customHeight="1"/>
    <row r="3" spans="2:12" ht="15" customHeight="1">
      <c r="B3" s="340" t="s">
        <v>148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2:12" ht="34.5" customHeight="1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 ht="15" customHeight="1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10" spans="2:12">
      <c r="B10" s="8" t="s">
        <v>8</v>
      </c>
      <c r="C10" s="5"/>
      <c r="D10" s="5"/>
    </row>
    <row r="11" spans="2:12" ht="36" customHeight="1">
      <c r="B11" s="152" t="s">
        <v>0</v>
      </c>
      <c r="C11" s="224" t="s">
        <v>167</v>
      </c>
      <c r="D11" s="225" t="s">
        <v>159</v>
      </c>
    </row>
    <row r="12" spans="2:12" ht="30.95" customHeight="1">
      <c r="B12" s="149" t="s">
        <v>14</v>
      </c>
      <c r="C12" s="311">
        <v>17</v>
      </c>
      <c r="D12" s="199">
        <v>19</v>
      </c>
    </row>
    <row r="13" spans="2:12" ht="30.95" customHeight="1">
      <c r="B13" s="149" t="s">
        <v>15</v>
      </c>
      <c r="C13" s="311">
        <v>25</v>
      </c>
      <c r="D13" s="199">
        <v>25</v>
      </c>
    </row>
    <row r="14" spans="2:12" ht="30.95" customHeight="1">
      <c r="B14" s="149" t="s">
        <v>16</v>
      </c>
      <c r="C14" s="311">
        <v>2</v>
      </c>
      <c r="D14" s="199">
        <v>1</v>
      </c>
    </row>
    <row r="15" spans="2:12" ht="13.5" customHeight="1">
      <c r="B15" s="153"/>
      <c r="C15" s="202"/>
      <c r="D15" s="200"/>
    </row>
    <row r="16" spans="2:12" ht="30.95" customHeight="1">
      <c r="B16" s="154" t="s">
        <v>5</v>
      </c>
      <c r="C16" s="203">
        <f>C12+C13</f>
        <v>42</v>
      </c>
      <c r="D16" s="201">
        <f>D12+D13</f>
        <v>44</v>
      </c>
    </row>
    <row r="20" spans="2:2" ht="15.75">
      <c r="B20" s="58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view="pageLayout" topLeftCell="A7" zoomScale="75" zoomScaleNormal="50" zoomScaleSheetLayoutView="75" zoomScalePageLayoutView="75" workbookViewId="0">
      <selection activeCell="I10" sqref="I10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40" t="s">
        <v>149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 ht="21" customHeight="1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2:12" ht="18" customHeight="1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12" spans="2:12">
      <c r="B12" s="8" t="s">
        <v>8</v>
      </c>
      <c r="C12" s="5"/>
      <c r="D12" s="5"/>
    </row>
    <row r="13" spans="2:12" ht="36" customHeight="1">
      <c r="B13" s="152" t="s">
        <v>0</v>
      </c>
      <c r="C13" s="224" t="s">
        <v>167</v>
      </c>
      <c r="D13" s="225" t="s">
        <v>159</v>
      </c>
    </row>
    <row r="14" spans="2:12" ht="30.95" customHeight="1">
      <c r="B14" s="149" t="s">
        <v>14</v>
      </c>
      <c r="C14" s="311">
        <v>5</v>
      </c>
      <c r="D14" s="179">
        <v>4</v>
      </c>
    </row>
    <row r="15" spans="2:12" ht="30.95" customHeight="1">
      <c r="B15" s="149" t="s">
        <v>15</v>
      </c>
      <c r="C15" s="311">
        <v>4</v>
      </c>
      <c r="D15" s="179">
        <v>3</v>
      </c>
    </row>
    <row r="16" spans="2:12" ht="30.95" customHeight="1">
      <c r="B16" s="149" t="s">
        <v>16</v>
      </c>
      <c r="C16" s="311">
        <v>0</v>
      </c>
      <c r="D16" s="179">
        <v>0</v>
      </c>
    </row>
    <row r="17" spans="2:4" ht="13.5" customHeight="1">
      <c r="B17" s="153"/>
      <c r="C17" s="204"/>
      <c r="D17" s="180"/>
    </row>
    <row r="18" spans="2:4" ht="30.95" customHeight="1">
      <c r="B18" s="154" t="s">
        <v>5</v>
      </c>
      <c r="C18" s="205">
        <f>C14+C15</f>
        <v>9</v>
      </c>
      <c r="D18" s="181">
        <f>D14+D15</f>
        <v>7</v>
      </c>
    </row>
    <row r="43" spans="2:2">
      <c r="B43" s="6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24" zoomScaleNormal="50" zoomScaleSheetLayoutView="75" workbookViewId="0">
      <selection activeCell="I10" sqref="I10"/>
    </sheetView>
  </sheetViews>
  <sheetFormatPr baseColWidth="10" defaultRowHeight="12.75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38.25" customHeight="1"/>
    <row r="2" spans="1:10" ht="12.75" customHeight="1">
      <c r="B2" s="342" t="s">
        <v>162</v>
      </c>
      <c r="C2" s="342"/>
      <c r="D2" s="342"/>
      <c r="E2" s="342"/>
      <c r="F2" s="342"/>
      <c r="G2" s="342"/>
      <c r="H2" s="342"/>
      <c r="I2" s="227"/>
      <c r="J2" s="227"/>
    </row>
    <row r="3" spans="1:10" ht="18" customHeight="1">
      <c r="B3" s="342"/>
      <c r="C3" s="342"/>
      <c r="D3" s="342"/>
      <c r="E3" s="342"/>
      <c r="F3" s="342"/>
      <c r="G3" s="342"/>
      <c r="H3" s="342"/>
      <c r="I3" s="227"/>
      <c r="J3" s="227"/>
    </row>
    <row r="4" spans="1:10" ht="15.75" customHeight="1">
      <c r="A4" s="228"/>
      <c r="B4" s="342"/>
      <c r="C4" s="342"/>
      <c r="D4" s="342"/>
      <c r="E4" s="342"/>
      <c r="F4" s="342"/>
      <c r="G4" s="342"/>
      <c r="H4" s="342"/>
      <c r="I4" s="227"/>
      <c r="J4" s="227"/>
    </row>
    <row r="5" spans="1:10" ht="22.5" customHeight="1">
      <c r="A5" s="228"/>
      <c r="B5" s="228"/>
      <c r="C5" s="228"/>
      <c r="D5" s="228"/>
      <c r="E5" s="228"/>
      <c r="F5" s="228"/>
      <c r="G5" s="228"/>
      <c r="H5" s="228"/>
      <c r="I5" s="227"/>
      <c r="J5" s="227"/>
    </row>
    <row r="6" spans="1:10" ht="12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9" spans="1:10" ht="33" customHeight="1" thickBot="1">
      <c r="B9" s="121" t="s">
        <v>58</v>
      </c>
      <c r="C9" s="122" t="s">
        <v>1</v>
      </c>
      <c r="D9" s="122" t="s">
        <v>2</v>
      </c>
      <c r="E9" s="122" t="s">
        <v>3</v>
      </c>
      <c r="F9" s="122" t="s">
        <v>32</v>
      </c>
      <c r="G9" s="123" t="s">
        <v>17</v>
      </c>
    </row>
    <row r="10" spans="1:10" ht="23.25" customHeight="1">
      <c r="B10" s="231" t="s">
        <v>59</v>
      </c>
      <c r="C10" s="124">
        <v>26</v>
      </c>
      <c r="D10" s="124">
        <v>0</v>
      </c>
      <c r="E10" s="124">
        <v>2</v>
      </c>
      <c r="F10" s="124">
        <v>0</v>
      </c>
      <c r="G10" s="124">
        <f t="shared" ref="G10:G25" si="0">SUM(C10:F10)</f>
        <v>28</v>
      </c>
    </row>
    <row r="11" spans="1:10" ht="22.5" customHeight="1">
      <c r="B11" s="232" t="s">
        <v>60</v>
      </c>
      <c r="C11" s="125">
        <v>58</v>
      </c>
      <c r="D11" s="125">
        <v>0</v>
      </c>
      <c r="E11" s="125">
        <v>2</v>
      </c>
      <c r="F11" s="125">
        <v>0</v>
      </c>
      <c r="G11" s="126">
        <f t="shared" si="0"/>
        <v>60</v>
      </c>
      <c r="H11" s="19"/>
    </row>
    <row r="12" spans="1:10" ht="30" customHeight="1">
      <c r="B12" s="232" t="s">
        <v>61</v>
      </c>
      <c r="C12" s="125">
        <v>72</v>
      </c>
      <c r="D12" s="125">
        <v>1</v>
      </c>
      <c r="E12" s="125">
        <v>0</v>
      </c>
      <c r="F12" s="125">
        <v>0</v>
      </c>
      <c r="G12" s="126">
        <f t="shared" si="0"/>
        <v>73</v>
      </c>
    </row>
    <row r="13" spans="1:10" ht="27.95" customHeight="1">
      <c r="B13" s="232" t="s">
        <v>62</v>
      </c>
      <c r="C13" s="125">
        <v>71</v>
      </c>
      <c r="D13" s="125">
        <v>0</v>
      </c>
      <c r="E13" s="125">
        <v>1</v>
      </c>
      <c r="F13" s="125">
        <v>0</v>
      </c>
      <c r="G13" s="126">
        <f t="shared" si="0"/>
        <v>72</v>
      </c>
    </row>
    <row r="14" spans="1:10" ht="27.95" customHeight="1">
      <c r="B14" s="232" t="s">
        <v>63</v>
      </c>
      <c r="C14" s="125">
        <v>48</v>
      </c>
      <c r="D14" s="125">
        <v>1</v>
      </c>
      <c r="E14" s="125">
        <v>0</v>
      </c>
      <c r="F14" s="125">
        <v>0</v>
      </c>
      <c r="G14" s="126">
        <f t="shared" si="0"/>
        <v>49</v>
      </c>
    </row>
    <row r="15" spans="1:10" ht="27.95" customHeight="1">
      <c r="B15" s="232" t="s">
        <v>64</v>
      </c>
      <c r="C15" s="125">
        <v>43</v>
      </c>
      <c r="D15" s="125">
        <v>0</v>
      </c>
      <c r="E15" s="125">
        <v>1</v>
      </c>
      <c r="F15" s="125">
        <v>0</v>
      </c>
      <c r="G15" s="126">
        <f t="shared" si="0"/>
        <v>44</v>
      </c>
    </row>
    <row r="16" spans="1:10" ht="27.95" customHeight="1">
      <c r="B16" s="232" t="s">
        <v>65</v>
      </c>
      <c r="C16" s="125">
        <v>43</v>
      </c>
      <c r="D16" s="125">
        <v>1</v>
      </c>
      <c r="E16" s="125">
        <v>2</v>
      </c>
      <c r="F16" s="125">
        <v>0</v>
      </c>
      <c r="G16" s="126">
        <f t="shared" si="0"/>
        <v>46</v>
      </c>
    </row>
    <row r="17" spans="2:7" ht="27.95" customHeight="1">
      <c r="B17" s="232" t="s">
        <v>66</v>
      </c>
      <c r="C17" s="125">
        <v>40</v>
      </c>
      <c r="D17" s="125">
        <v>3</v>
      </c>
      <c r="E17" s="125">
        <v>0</v>
      </c>
      <c r="F17" s="125">
        <v>0</v>
      </c>
      <c r="G17" s="126">
        <f t="shared" si="0"/>
        <v>43</v>
      </c>
    </row>
    <row r="18" spans="2:7" ht="27.95" customHeight="1">
      <c r="B18" s="232" t="s">
        <v>67</v>
      </c>
      <c r="C18" s="125">
        <v>23</v>
      </c>
      <c r="D18" s="125">
        <v>1</v>
      </c>
      <c r="E18" s="125">
        <v>1</v>
      </c>
      <c r="F18" s="125">
        <v>0</v>
      </c>
      <c r="G18" s="125">
        <f t="shared" si="0"/>
        <v>25</v>
      </c>
    </row>
    <row r="19" spans="2:7" ht="27.95" customHeight="1">
      <c r="B19" s="232" t="s">
        <v>68</v>
      </c>
      <c r="C19" s="125">
        <v>24</v>
      </c>
      <c r="D19" s="125">
        <v>0</v>
      </c>
      <c r="E19" s="125">
        <v>1</v>
      </c>
      <c r="F19" s="125">
        <v>0</v>
      </c>
      <c r="G19" s="125">
        <f t="shared" si="0"/>
        <v>25</v>
      </c>
    </row>
    <row r="20" spans="2:7" ht="27.95" customHeight="1">
      <c r="B20" s="232" t="s">
        <v>69</v>
      </c>
      <c r="C20" s="125">
        <v>12</v>
      </c>
      <c r="D20" s="125">
        <v>1</v>
      </c>
      <c r="E20" s="125">
        <v>1</v>
      </c>
      <c r="F20" s="125">
        <v>0</v>
      </c>
      <c r="G20" s="125">
        <f t="shared" si="0"/>
        <v>14</v>
      </c>
    </row>
    <row r="21" spans="2:7" ht="27.95" customHeight="1">
      <c r="B21" s="232" t="s">
        <v>70</v>
      </c>
      <c r="C21" s="125">
        <v>6</v>
      </c>
      <c r="D21" s="125">
        <v>0</v>
      </c>
      <c r="E21" s="125">
        <v>0</v>
      </c>
      <c r="F21" s="125">
        <v>0</v>
      </c>
      <c r="G21" s="125">
        <f t="shared" si="0"/>
        <v>6</v>
      </c>
    </row>
    <row r="22" spans="2:7" ht="27.95" customHeight="1">
      <c r="B22" s="232" t="s">
        <v>71</v>
      </c>
      <c r="C22" s="125">
        <v>3</v>
      </c>
      <c r="D22" s="125">
        <v>0</v>
      </c>
      <c r="E22" s="125">
        <v>0</v>
      </c>
      <c r="F22" s="125">
        <v>0</v>
      </c>
      <c r="G22" s="125">
        <f t="shared" si="0"/>
        <v>3</v>
      </c>
    </row>
    <row r="23" spans="2:7" ht="27.95" customHeight="1">
      <c r="B23" s="232" t="s">
        <v>72</v>
      </c>
      <c r="C23" s="125">
        <v>2</v>
      </c>
      <c r="D23" s="125">
        <v>0</v>
      </c>
      <c r="E23" s="125">
        <v>0</v>
      </c>
      <c r="F23" s="125">
        <v>0</v>
      </c>
      <c r="G23" s="125">
        <f t="shared" si="0"/>
        <v>2</v>
      </c>
    </row>
    <row r="24" spans="2:7" ht="27.95" customHeight="1">
      <c r="B24" s="232" t="s">
        <v>73</v>
      </c>
      <c r="C24" s="125">
        <v>0</v>
      </c>
      <c r="D24" s="125">
        <v>0</v>
      </c>
      <c r="E24" s="125">
        <v>0</v>
      </c>
      <c r="F24" s="125">
        <v>0</v>
      </c>
      <c r="G24" s="125">
        <f t="shared" si="0"/>
        <v>0</v>
      </c>
    </row>
    <row r="25" spans="2:7" ht="27.95" customHeight="1">
      <c r="B25" s="232" t="s">
        <v>74</v>
      </c>
      <c r="C25" s="125">
        <v>0</v>
      </c>
      <c r="D25" s="125">
        <v>0</v>
      </c>
      <c r="E25" s="125">
        <v>0</v>
      </c>
      <c r="F25" s="125">
        <v>0</v>
      </c>
      <c r="G25" s="125">
        <f t="shared" si="0"/>
        <v>0</v>
      </c>
    </row>
    <row r="26" spans="2:7" ht="12" customHeight="1" thickBot="1">
      <c r="B26" s="131"/>
      <c r="C26" s="128"/>
      <c r="D26" s="128"/>
      <c r="E26" s="128"/>
      <c r="F26" s="128"/>
      <c r="G26" s="128"/>
    </row>
    <row r="27" spans="2:7" ht="44.25" customHeight="1" thickBot="1">
      <c r="B27" s="235" t="s">
        <v>117</v>
      </c>
      <c r="C27" s="236">
        <f>SUM(C10:C26)</f>
        <v>471</v>
      </c>
      <c r="D27" s="236">
        <f>SUM(D10:D26)</f>
        <v>8</v>
      </c>
      <c r="E27" s="236">
        <f>SUM(E10:E26)</f>
        <v>11</v>
      </c>
      <c r="F27" s="236">
        <f>SUM(F10:F26)</f>
        <v>0</v>
      </c>
      <c r="G27" s="237">
        <f>SUM(C27:F27)</f>
        <v>490</v>
      </c>
    </row>
    <row r="28" spans="2:7" ht="13.5" customHeight="1">
      <c r="B28" s="234"/>
      <c r="C28" s="57"/>
      <c r="D28" s="57"/>
      <c r="E28" s="57"/>
      <c r="F28" s="57"/>
      <c r="G28" s="57"/>
    </row>
    <row r="29" spans="2:7" ht="27" customHeight="1">
      <c r="B29" s="232" t="s">
        <v>75</v>
      </c>
      <c r="C29" s="125">
        <v>1</v>
      </c>
      <c r="D29" s="125">
        <v>0</v>
      </c>
      <c r="E29" s="125">
        <v>0</v>
      </c>
      <c r="F29" s="125">
        <v>0</v>
      </c>
      <c r="G29" s="125">
        <f>Tabla12[[#This Row],[CAIDA DE PERSONA]]+Tabla12[[#This Row],[VOLCADURAS]]+Tabla12[[#This Row],[ATROPELLOS]]+Tabla12[[#This Row],[CHOQUES]]</f>
        <v>1</v>
      </c>
    </row>
    <row r="30" spans="2:7" ht="21" customHeight="1">
      <c r="B30" s="232" t="s">
        <v>76</v>
      </c>
      <c r="C30" s="125">
        <v>0</v>
      </c>
      <c r="D30" s="125">
        <v>0</v>
      </c>
      <c r="E30" s="130">
        <v>0</v>
      </c>
      <c r="F30" s="125">
        <v>0</v>
      </c>
      <c r="G30" s="125">
        <f>Tabla12[[#This Row],[CAIDA DE PERSONA]]+Tabla12[[#This Row],[VOLCADURAS]]+Tabla12[[#This Row],[ATROPELLOS]]+Tabla12[[#This Row],[CHOQUES]]</f>
        <v>0</v>
      </c>
    </row>
    <row r="31" spans="2:7" ht="18.75" customHeight="1">
      <c r="B31" s="232" t="s">
        <v>77</v>
      </c>
      <c r="C31" s="125">
        <v>3</v>
      </c>
      <c r="D31" s="125">
        <v>0</v>
      </c>
      <c r="E31" s="130">
        <v>0</v>
      </c>
      <c r="F31" s="125">
        <v>0</v>
      </c>
      <c r="G31" s="125">
        <f>Tabla12[[#This Row],[CAIDA DE PERSONA]]+Tabla12[[#This Row],[VOLCADURAS]]+Tabla12[[#This Row],[ATROPELLOS]]+Tabla12[[#This Row],[CHOQUES]]</f>
        <v>3</v>
      </c>
    </row>
    <row r="32" spans="2:7" ht="21.75" customHeight="1">
      <c r="B32" s="232" t="s">
        <v>78</v>
      </c>
      <c r="C32" s="125">
        <v>2</v>
      </c>
      <c r="D32" s="125">
        <v>0</v>
      </c>
      <c r="E32" s="125">
        <v>0</v>
      </c>
      <c r="F32" s="125">
        <v>0</v>
      </c>
      <c r="G32" s="125">
        <f>Tabla12[[#This Row],[CAIDA DE PERSONA]]+Tabla12[[#This Row],[VOLCADURAS]]+Tabla12[[#This Row],[ATROPELLOS]]+Tabla12[[#This Row],[CHOQUES]]</f>
        <v>2</v>
      </c>
    </row>
    <row r="33" spans="2:10" ht="9.75" customHeight="1" thickBot="1">
      <c r="B33" s="131"/>
      <c r="C33" s="128"/>
      <c r="D33" s="128"/>
      <c r="E33" s="128"/>
      <c r="F33" s="128"/>
      <c r="G33" s="128"/>
      <c r="J33" s="27"/>
    </row>
    <row r="34" spans="2:10" ht="32.25" customHeight="1" thickBot="1">
      <c r="B34" s="233" t="s">
        <v>79</v>
      </c>
      <c r="C34" s="129">
        <f>SUM(C29:C33)</f>
        <v>6</v>
      </c>
      <c r="D34" s="129">
        <f>SUM(D29:D33)</f>
        <v>0</v>
      </c>
      <c r="E34" s="129">
        <f>SUM(E29:E33)</f>
        <v>0</v>
      </c>
      <c r="F34" s="129">
        <f>SUM(F29:F33)</f>
        <v>0</v>
      </c>
      <c r="G34" s="56">
        <f>SUM(C34:F34)</f>
        <v>6</v>
      </c>
      <c r="J34" s="27"/>
    </row>
    <row r="35" spans="2:10" ht="9.75" customHeight="1" thickBot="1">
      <c r="B35" s="26"/>
      <c r="C35" s="27"/>
      <c r="D35" s="27"/>
      <c r="E35" s="27"/>
      <c r="F35" s="27"/>
      <c r="G35" s="27"/>
      <c r="J35" s="27"/>
    </row>
    <row r="36" spans="2:10" ht="32.25" customHeight="1" thickBot="1">
      <c r="B36" s="230" t="s">
        <v>80</v>
      </c>
      <c r="C36" s="35">
        <v>18</v>
      </c>
      <c r="D36" s="35">
        <v>0</v>
      </c>
      <c r="E36" s="36">
        <v>0</v>
      </c>
      <c r="F36" s="36">
        <v>0</v>
      </c>
      <c r="G36" s="37">
        <f>C36+D36+E36+F36</f>
        <v>18</v>
      </c>
    </row>
    <row r="37" spans="2:10" ht="30.95" customHeight="1">
      <c r="B37" s="230" t="s">
        <v>5</v>
      </c>
      <c r="C37" s="36">
        <f>C34+C27+C36</f>
        <v>495</v>
      </c>
      <c r="D37" s="36">
        <f>D36+D34+D27</f>
        <v>8</v>
      </c>
      <c r="E37" s="36">
        <f>E36+E34+E27</f>
        <v>11</v>
      </c>
      <c r="F37" s="36">
        <f>F36+F34+F27</f>
        <v>0</v>
      </c>
      <c r="G37" s="37">
        <f>C37+D37+E37+F37</f>
        <v>514</v>
      </c>
      <c r="J37" s="34"/>
    </row>
    <row r="38" spans="2:10" ht="21.75" customHeight="1"/>
    <row r="39" spans="2:10" ht="18.75" customHeight="1">
      <c r="C39" s="229"/>
    </row>
    <row r="40" spans="2:10" ht="25.5" customHeight="1"/>
    <row r="41" spans="2:10" ht="18.75" customHeight="1">
      <c r="C41" s="26"/>
      <c r="D41" s="27"/>
      <c r="E41" s="27"/>
      <c r="F41" s="27"/>
      <c r="G41" s="27"/>
      <c r="H41" s="27"/>
    </row>
    <row r="42" spans="2:10" ht="30.95" customHeight="1">
      <c r="D42" s="341" t="s">
        <v>120</v>
      </c>
      <c r="E42" s="341"/>
      <c r="F42" s="341"/>
      <c r="G42" s="341"/>
    </row>
    <row r="43" spans="2:10" ht="30.95" customHeight="1">
      <c r="C43" s="29"/>
      <c r="D43" s="341"/>
      <c r="E43" s="341"/>
      <c r="F43" s="341"/>
      <c r="G43" s="341"/>
      <c r="H43" s="29"/>
    </row>
    <row r="44" spans="2:10" ht="30.95" customHeight="1">
      <c r="C44" s="29"/>
      <c r="D44" s="29"/>
      <c r="E44" s="29"/>
      <c r="F44" s="29"/>
      <c r="G44" s="29"/>
      <c r="H44" s="29"/>
    </row>
    <row r="45" spans="2:10" ht="30.95" customHeight="1">
      <c r="C45" s="30"/>
      <c r="D45" s="30"/>
      <c r="E45" s="30"/>
      <c r="F45" s="30"/>
      <c r="G45" s="30"/>
      <c r="H45" s="30"/>
    </row>
    <row r="46" spans="2:10" ht="30.95" customHeight="1">
      <c r="C46" s="31"/>
      <c r="D46" s="31"/>
      <c r="E46" s="31"/>
      <c r="F46" s="31"/>
      <c r="G46" s="31"/>
      <c r="H46" s="31"/>
    </row>
    <row r="47" spans="2:10" ht="30.95" customHeight="1">
      <c r="C47" s="32"/>
      <c r="D47" s="32"/>
      <c r="E47" s="32"/>
      <c r="F47" s="32"/>
      <c r="G47" s="32"/>
      <c r="H47" s="32"/>
    </row>
    <row r="48" spans="2:10" ht="30.95" customHeight="1">
      <c r="C48" s="26"/>
      <c r="D48" s="27"/>
      <c r="E48" s="27"/>
      <c r="F48" s="27"/>
      <c r="G48" s="27"/>
      <c r="H48" s="27"/>
    </row>
    <row r="49" spans="3:8" ht="30.95" customHeight="1">
      <c r="C49" s="26"/>
      <c r="D49" s="27"/>
      <c r="E49" s="27"/>
      <c r="F49" s="27"/>
      <c r="G49" s="27"/>
      <c r="H49" s="27"/>
    </row>
    <row r="50" spans="3:8" ht="30.95" customHeight="1">
      <c r="C50" s="26"/>
      <c r="D50" s="27"/>
      <c r="E50" s="27"/>
      <c r="F50" s="27"/>
      <c r="G50" s="27"/>
      <c r="H50" s="27"/>
    </row>
    <row r="51" spans="3:8" ht="30.95" customHeight="1">
      <c r="C51" s="26"/>
      <c r="D51" s="27"/>
      <c r="E51" s="27"/>
      <c r="F51" s="27"/>
      <c r="G51" s="27"/>
      <c r="H51" s="27"/>
    </row>
    <row r="52" spans="3:8" ht="30.95" customHeight="1">
      <c r="C52" s="26"/>
      <c r="D52" s="27"/>
      <c r="E52" s="27"/>
      <c r="F52" s="27"/>
      <c r="G52" s="27"/>
      <c r="H52" s="27"/>
    </row>
    <row r="53" spans="3:8" ht="30.95" customHeight="1">
      <c r="C53" s="33"/>
      <c r="D53" s="25"/>
      <c r="E53" s="25"/>
      <c r="F53" s="25"/>
      <c r="G53" s="25"/>
      <c r="H53" s="25"/>
    </row>
    <row r="54" spans="3:8" ht="30.95" customHeight="1">
      <c r="C54" s="26"/>
      <c r="D54" s="27"/>
      <c r="E54" s="27"/>
      <c r="F54" s="27"/>
      <c r="G54" s="27"/>
      <c r="H54" s="27"/>
    </row>
    <row r="55" spans="3:8" ht="30.95" customHeight="1">
      <c r="C55" s="26"/>
      <c r="D55" s="27"/>
      <c r="E55" s="27"/>
      <c r="F55" s="27"/>
      <c r="G55" s="27"/>
      <c r="H55" s="27"/>
    </row>
    <row r="56" spans="3:8" ht="30.95" customHeight="1">
      <c r="C56" s="28"/>
      <c r="D56" s="27"/>
      <c r="E56" s="27"/>
      <c r="F56" s="27"/>
      <c r="G56" s="27"/>
      <c r="H56" s="27"/>
    </row>
  </sheetData>
  <mergeCells count="2">
    <mergeCell ref="D42:G43"/>
    <mergeCell ref="B2:H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topLeftCell="A45" zoomScaleNormal="100" workbookViewId="0">
      <selection activeCell="I10" sqref="I10"/>
    </sheetView>
  </sheetViews>
  <sheetFormatPr baseColWidth="10" defaultRowHeight="12.75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/>
    <row r="2" spans="2:7" ht="27" customHeight="1">
      <c r="B2" s="343" t="s">
        <v>150</v>
      </c>
      <c r="C2" s="343"/>
      <c r="D2" s="343"/>
      <c r="E2" s="343"/>
      <c r="F2" s="343"/>
      <c r="G2" s="228"/>
    </row>
    <row r="3" spans="2:7" ht="12.75" customHeight="1">
      <c r="B3" s="343"/>
      <c r="C3" s="343"/>
      <c r="D3" s="343"/>
      <c r="E3" s="343"/>
      <c r="F3" s="343"/>
      <c r="G3" s="228"/>
    </row>
    <row r="4" spans="2:7" ht="28.5" customHeight="1">
      <c r="B4" s="343"/>
      <c r="C4" s="343"/>
      <c r="D4" s="343"/>
      <c r="E4" s="343"/>
      <c r="F4" s="343"/>
      <c r="G4" s="228"/>
    </row>
    <row r="7" spans="2:7" ht="16.5" customHeight="1"/>
    <row r="8" spans="2:7" ht="1.5" customHeight="1"/>
    <row r="9" spans="2:7" ht="8.25" hidden="1" customHeight="1"/>
    <row r="10" spans="2:7">
      <c r="B10" s="39"/>
      <c r="C10" s="39"/>
      <c r="D10" s="39"/>
      <c r="E10" s="39"/>
      <c r="F10" s="39"/>
      <c r="G10" s="39"/>
    </row>
    <row r="11" spans="2:7" ht="30" customHeight="1">
      <c r="B11" s="132" t="s">
        <v>31</v>
      </c>
      <c r="C11" s="132" t="s">
        <v>1</v>
      </c>
      <c r="D11" s="132" t="s">
        <v>2</v>
      </c>
      <c r="E11" s="132" t="s">
        <v>3</v>
      </c>
      <c r="F11" s="132" t="s">
        <v>32</v>
      </c>
      <c r="G11" s="133" t="s">
        <v>17</v>
      </c>
    </row>
    <row r="12" spans="2:7" ht="27.95" customHeight="1">
      <c r="B12" s="40" t="s">
        <v>33</v>
      </c>
      <c r="C12" s="38">
        <v>6</v>
      </c>
      <c r="D12" s="38">
        <v>0</v>
      </c>
      <c r="E12" s="38">
        <v>1</v>
      </c>
      <c r="F12" s="38">
        <v>0</v>
      </c>
      <c r="G12" s="82">
        <f t="shared" ref="G12:G35" si="0">SUM(C12:F12)</f>
        <v>7</v>
      </c>
    </row>
    <row r="13" spans="2:7" ht="27.95" customHeight="1">
      <c r="B13" s="40" t="s">
        <v>34</v>
      </c>
      <c r="C13" s="38">
        <v>10</v>
      </c>
      <c r="D13" s="38">
        <v>0</v>
      </c>
      <c r="E13" s="38">
        <v>0</v>
      </c>
      <c r="F13" s="38">
        <v>0</v>
      </c>
      <c r="G13" s="82">
        <f t="shared" si="0"/>
        <v>10</v>
      </c>
    </row>
    <row r="14" spans="2:7" ht="27.95" customHeight="1">
      <c r="B14" s="40" t="s">
        <v>35</v>
      </c>
      <c r="C14" s="38">
        <v>5</v>
      </c>
      <c r="D14" s="38">
        <v>0</v>
      </c>
      <c r="E14" s="38">
        <v>0</v>
      </c>
      <c r="F14" s="38">
        <v>0</v>
      </c>
      <c r="G14" s="82">
        <f t="shared" si="0"/>
        <v>5</v>
      </c>
    </row>
    <row r="15" spans="2:7" ht="27.95" customHeight="1">
      <c r="B15" s="40" t="s">
        <v>36</v>
      </c>
      <c r="C15" s="38">
        <v>0</v>
      </c>
      <c r="D15" s="38">
        <v>0</v>
      </c>
      <c r="E15" s="38">
        <v>1</v>
      </c>
      <c r="F15" s="38">
        <v>0</v>
      </c>
      <c r="G15" s="82">
        <f t="shared" si="0"/>
        <v>1</v>
      </c>
    </row>
    <row r="16" spans="2:7" ht="27.95" customHeight="1">
      <c r="B16" s="40" t="s">
        <v>37</v>
      </c>
      <c r="C16" s="38">
        <v>2</v>
      </c>
      <c r="D16" s="38">
        <v>0</v>
      </c>
      <c r="E16" s="38">
        <v>0</v>
      </c>
      <c r="F16" s="38">
        <v>0</v>
      </c>
      <c r="G16" s="82">
        <f t="shared" si="0"/>
        <v>2</v>
      </c>
    </row>
    <row r="17" spans="2:7" ht="27.95" customHeight="1">
      <c r="B17" s="40" t="s">
        <v>38</v>
      </c>
      <c r="C17" s="38">
        <v>1</v>
      </c>
      <c r="D17" s="38">
        <v>0</v>
      </c>
      <c r="E17" s="38">
        <v>0</v>
      </c>
      <c r="F17" s="38">
        <v>0</v>
      </c>
      <c r="G17" s="82">
        <f t="shared" si="0"/>
        <v>1</v>
      </c>
    </row>
    <row r="18" spans="2:7" ht="27.95" customHeight="1">
      <c r="B18" s="40" t="s">
        <v>39</v>
      </c>
      <c r="C18" s="38">
        <v>2</v>
      </c>
      <c r="D18" s="38">
        <v>0</v>
      </c>
      <c r="E18" s="38">
        <v>0</v>
      </c>
      <c r="F18" s="38">
        <v>0</v>
      </c>
      <c r="G18" s="82">
        <f t="shared" si="0"/>
        <v>2</v>
      </c>
    </row>
    <row r="19" spans="2:7" ht="27.95" customHeight="1">
      <c r="B19" s="40" t="s">
        <v>40</v>
      </c>
      <c r="C19" s="38">
        <v>12</v>
      </c>
      <c r="D19" s="38">
        <v>0</v>
      </c>
      <c r="E19" s="38">
        <v>1</v>
      </c>
      <c r="F19" s="38">
        <v>0</v>
      </c>
      <c r="G19" s="82">
        <f t="shared" si="0"/>
        <v>13</v>
      </c>
    </row>
    <row r="20" spans="2:7" ht="27.95" customHeight="1">
      <c r="B20" s="40" t="s">
        <v>41</v>
      </c>
      <c r="C20" s="38">
        <v>16</v>
      </c>
      <c r="D20" s="38">
        <v>2</v>
      </c>
      <c r="E20" s="38">
        <v>0</v>
      </c>
      <c r="F20" s="38">
        <v>0</v>
      </c>
      <c r="G20" s="82">
        <f t="shared" si="0"/>
        <v>18</v>
      </c>
    </row>
    <row r="21" spans="2:7" ht="27.95" customHeight="1">
      <c r="B21" s="40" t="s">
        <v>42</v>
      </c>
      <c r="C21" s="38">
        <v>14</v>
      </c>
      <c r="D21" s="38">
        <v>1</v>
      </c>
      <c r="E21" s="38">
        <v>1</v>
      </c>
      <c r="F21" s="38">
        <v>0</v>
      </c>
      <c r="G21" s="82">
        <f t="shared" si="0"/>
        <v>16</v>
      </c>
    </row>
    <row r="22" spans="2:7" ht="27.95" customHeight="1">
      <c r="B22" s="40" t="s">
        <v>43</v>
      </c>
      <c r="C22" s="38">
        <v>15</v>
      </c>
      <c r="D22" s="38">
        <v>1</v>
      </c>
      <c r="E22" s="38">
        <v>0</v>
      </c>
      <c r="F22" s="38">
        <v>0</v>
      </c>
      <c r="G22" s="80">
        <f t="shared" si="0"/>
        <v>16</v>
      </c>
    </row>
    <row r="23" spans="2:7" ht="27.95" customHeight="1">
      <c r="B23" s="40" t="s">
        <v>44</v>
      </c>
      <c r="C23" s="38">
        <v>12</v>
      </c>
      <c r="D23" s="38">
        <v>1</v>
      </c>
      <c r="E23" s="38">
        <v>0</v>
      </c>
      <c r="F23" s="38">
        <v>0</v>
      </c>
      <c r="G23" s="80">
        <f t="shared" si="0"/>
        <v>13</v>
      </c>
    </row>
    <row r="24" spans="2:7" ht="27.95" customHeight="1">
      <c r="B24" s="40" t="s">
        <v>45</v>
      </c>
      <c r="C24" s="38">
        <v>14</v>
      </c>
      <c r="D24" s="38">
        <v>0</v>
      </c>
      <c r="E24" s="38">
        <v>0</v>
      </c>
      <c r="F24" s="38">
        <v>0</v>
      </c>
      <c r="G24" s="80">
        <f t="shared" si="0"/>
        <v>14</v>
      </c>
    </row>
    <row r="25" spans="2:7" ht="27.95" customHeight="1">
      <c r="B25" s="40" t="s">
        <v>46</v>
      </c>
      <c r="C25" s="38">
        <v>21</v>
      </c>
      <c r="D25" s="38">
        <v>0</v>
      </c>
      <c r="E25" s="38">
        <v>0</v>
      </c>
      <c r="F25" s="38">
        <v>1</v>
      </c>
      <c r="G25" s="80">
        <f t="shared" si="0"/>
        <v>22</v>
      </c>
    </row>
    <row r="26" spans="2:7" ht="27.95" customHeight="1">
      <c r="B26" s="40" t="s">
        <v>47</v>
      </c>
      <c r="C26" s="38">
        <v>16</v>
      </c>
      <c r="D26" s="38">
        <v>1</v>
      </c>
      <c r="E26" s="38">
        <v>1</v>
      </c>
      <c r="F26" s="38">
        <v>0</v>
      </c>
      <c r="G26" s="80">
        <f t="shared" si="0"/>
        <v>18</v>
      </c>
    </row>
    <row r="27" spans="2:7" ht="27.95" customHeight="1">
      <c r="B27" s="40" t="s">
        <v>48</v>
      </c>
      <c r="C27" s="38">
        <v>13</v>
      </c>
      <c r="D27" s="38">
        <v>1</v>
      </c>
      <c r="E27" s="38">
        <v>0</v>
      </c>
      <c r="F27" s="38">
        <v>0</v>
      </c>
      <c r="G27" s="80">
        <f t="shared" si="0"/>
        <v>14</v>
      </c>
    </row>
    <row r="28" spans="2:7" ht="27.95" customHeight="1">
      <c r="B28" s="40" t="s">
        <v>49</v>
      </c>
      <c r="C28" s="38">
        <v>15</v>
      </c>
      <c r="D28" s="38">
        <v>0</v>
      </c>
      <c r="E28" s="38">
        <v>1</v>
      </c>
      <c r="F28" s="38">
        <v>0</v>
      </c>
      <c r="G28" s="80">
        <f t="shared" si="0"/>
        <v>16</v>
      </c>
    </row>
    <row r="29" spans="2:7" ht="27.95" customHeight="1">
      <c r="B29" s="40" t="s">
        <v>50</v>
      </c>
      <c r="C29" s="38">
        <v>20</v>
      </c>
      <c r="D29" s="38">
        <v>0</v>
      </c>
      <c r="E29" s="38">
        <v>0</v>
      </c>
      <c r="F29" s="38">
        <v>0</v>
      </c>
      <c r="G29" s="80">
        <f t="shared" si="0"/>
        <v>20</v>
      </c>
    </row>
    <row r="30" spans="2:7" ht="27.95" customHeight="1">
      <c r="B30" s="40" t="s">
        <v>51</v>
      </c>
      <c r="C30" s="38">
        <v>13</v>
      </c>
      <c r="D30" s="38">
        <v>0</v>
      </c>
      <c r="E30" s="38">
        <v>0</v>
      </c>
      <c r="F30" s="38">
        <v>0</v>
      </c>
      <c r="G30" s="80">
        <f t="shared" si="0"/>
        <v>13</v>
      </c>
    </row>
    <row r="31" spans="2:7" ht="27.95" customHeight="1">
      <c r="B31" s="40" t="s">
        <v>52</v>
      </c>
      <c r="C31" s="38">
        <v>10</v>
      </c>
      <c r="D31" s="38">
        <v>0</v>
      </c>
      <c r="E31" s="38">
        <v>0</v>
      </c>
      <c r="F31" s="38">
        <v>0</v>
      </c>
      <c r="G31" s="82">
        <f t="shared" si="0"/>
        <v>10</v>
      </c>
    </row>
    <row r="32" spans="2:7" ht="27.95" customHeight="1">
      <c r="B32" s="40" t="s">
        <v>53</v>
      </c>
      <c r="C32" s="38">
        <v>15</v>
      </c>
      <c r="D32" s="38">
        <v>0</v>
      </c>
      <c r="E32" s="38">
        <v>0</v>
      </c>
      <c r="F32" s="38">
        <v>0</v>
      </c>
      <c r="G32" s="82">
        <f t="shared" si="0"/>
        <v>15</v>
      </c>
    </row>
    <row r="33" spans="2:7" ht="27.95" customHeight="1">
      <c r="B33" s="40" t="s">
        <v>54</v>
      </c>
      <c r="C33" s="38">
        <v>8</v>
      </c>
      <c r="D33" s="38">
        <v>0</v>
      </c>
      <c r="E33" s="38">
        <v>1</v>
      </c>
      <c r="F33" s="38">
        <v>0</v>
      </c>
      <c r="G33" s="82">
        <f t="shared" si="0"/>
        <v>9</v>
      </c>
    </row>
    <row r="34" spans="2:7" ht="27.95" customHeight="1">
      <c r="B34" s="40" t="s">
        <v>55</v>
      </c>
      <c r="C34" s="38">
        <v>11</v>
      </c>
      <c r="D34" s="38">
        <v>1</v>
      </c>
      <c r="E34" s="38">
        <v>1</v>
      </c>
      <c r="F34" s="38">
        <v>0</v>
      </c>
      <c r="G34" s="82">
        <f t="shared" si="0"/>
        <v>13</v>
      </c>
    </row>
    <row r="35" spans="2:7" ht="27.95" customHeight="1">
      <c r="B35" s="41" t="s">
        <v>56</v>
      </c>
      <c r="C35" s="38">
        <v>7</v>
      </c>
      <c r="D35" s="38">
        <v>0</v>
      </c>
      <c r="E35" s="38">
        <v>1</v>
      </c>
      <c r="F35" s="38">
        <v>0</v>
      </c>
      <c r="G35" s="82">
        <f t="shared" si="0"/>
        <v>8</v>
      </c>
    </row>
    <row r="36" spans="2:7" s="47" customFormat="1" ht="5.25" customHeight="1" thickBot="1">
      <c r="B36" s="127"/>
      <c r="C36" s="128"/>
      <c r="D36" s="128"/>
      <c r="E36" s="128"/>
      <c r="F36" s="128"/>
      <c r="G36" s="134" t="s">
        <v>57</v>
      </c>
    </row>
    <row r="37" spans="2:7" ht="27.95" customHeight="1" thickTop="1">
      <c r="B37" s="42" t="s">
        <v>5</v>
      </c>
      <c r="C37" s="43">
        <f>SUM(C12:C36)</f>
        <v>258</v>
      </c>
      <c r="D37" s="43">
        <f>SUM(D12:D36)</f>
        <v>8</v>
      </c>
      <c r="E37" s="43">
        <f>SUM(E12:E36)</f>
        <v>9</v>
      </c>
      <c r="F37" s="43">
        <f>SUM(F12:F35)</f>
        <v>1</v>
      </c>
      <c r="G37" s="44">
        <f>SUM(C37:F37)</f>
        <v>276</v>
      </c>
    </row>
    <row r="38" spans="2:7" ht="27.95" customHeight="1">
      <c r="B38" s="24"/>
      <c r="C38" s="25"/>
      <c r="D38" s="25"/>
      <c r="E38" s="25"/>
      <c r="F38" s="25"/>
      <c r="G38" s="27"/>
    </row>
    <row r="39" spans="2:7" ht="27.95" customHeight="1">
      <c r="B39" s="24"/>
      <c r="C39" s="219"/>
      <c r="D39" s="219"/>
      <c r="E39" s="219"/>
      <c r="F39" s="219"/>
      <c r="G39" s="27"/>
    </row>
    <row r="40" spans="2:7" ht="27.95" customHeight="1">
      <c r="B40" s="26"/>
      <c r="C40" s="27"/>
      <c r="D40" s="27"/>
      <c r="E40" s="27"/>
      <c r="F40" s="27"/>
      <c r="G40" s="27"/>
    </row>
    <row r="41" spans="2:7" ht="8.25" customHeight="1">
      <c r="B41" s="24"/>
      <c r="C41" s="24"/>
      <c r="D41" s="24"/>
      <c r="E41" s="25"/>
      <c r="F41" s="25"/>
      <c r="G41" s="27"/>
    </row>
    <row r="42" spans="2:7" ht="30.95" customHeight="1">
      <c r="B42" s="26"/>
      <c r="C42" s="27"/>
      <c r="D42" s="27"/>
      <c r="E42" s="27"/>
      <c r="F42" s="27"/>
      <c r="G42" s="27"/>
    </row>
    <row r="43" spans="2:7" ht="30.95" customHeight="1">
      <c r="B43" s="28"/>
      <c r="C43" s="27"/>
      <c r="D43" s="27"/>
      <c r="E43" s="27"/>
      <c r="F43" s="27"/>
      <c r="G43" s="27"/>
    </row>
    <row r="44" spans="2:7" ht="30.95" customHeight="1">
      <c r="B44" s="29"/>
      <c r="C44" s="29"/>
      <c r="D44" s="29"/>
      <c r="E44" s="29"/>
      <c r="F44" s="29"/>
      <c r="G44" s="27"/>
    </row>
    <row r="45" spans="2:7" ht="30.95" customHeight="1">
      <c r="B45" s="29"/>
      <c r="C45" s="29"/>
      <c r="D45" s="29"/>
      <c r="E45" s="29"/>
      <c r="F45" s="29"/>
      <c r="G45" s="27"/>
    </row>
    <row r="46" spans="2:7" ht="30.95" customHeight="1">
      <c r="B46" s="30"/>
      <c r="C46" s="30"/>
      <c r="D46" s="30"/>
      <c r="E46" s="30"/>
      <c r="F46" s="30"/>
      <c r="G46" s="27"/>
    </row>
    <row r="47" spans="2:7" ht="30.95" customHeight="1">
      <c r="B47" s="31"/>
      <c r="C47" s="31"/>
      <c r="D47" s="31"/>
      <c r="E47" s="31"/>
      <c r="F47" s="31"/>
      <c r="G47" s="27"/>
    </row>
    <row r="48" spans="2:7" ht="30.95" customHeight="1">
      <c r="B48" s="32"/>
      <c r="C48" s="32"/>
      <c r="D48" s="32"/>
      <c r="E48" s="32"/>
      <c r="F48" s="32"/>
      <c r="G48" s="27"/>
    </row>
    <row r="49" spans="2:7" ht="30.95" customHeight="1">
      <c r="B49" s="26"/>
      <c r="C49" s="27"/>
      <c r="D49" s="27"/>
      <c r="E49" s="27"/>
      <c r="F49" s="27"/>
      <c r="G49" s="27"/>
    </row>
    <row r="50" spans="2:7" ht="30.95" customHeight="1">
      <c r="B50" s="26"/>
      <c r="C50" s="27"/>
      <c r="D50" s="27"/>
      <c r="E50" s="27"/>
      <c r="F50" s="27"/>
      <c r="G50" s="27"/>
    </row>
    <row r="51" spans="2:7" ht="30.95" customHeight="1">
      <c r="B51" s="26"/>
      <c r="C51" s="27"/>
      <c r="D51" s="27"/>
      <c r="E51" s="27"/>
      <c r="F51" s="27"/>
      <c r="G51" s="27"/>
    </row>
    <row r="52" spans="2:7" ht="30.95" customHeight="1">
      <c r="B52" s="26"/>
      <c r="C52" s="27"/>
      <c r="D52" s="27"/>
      <c r="E52" s="27"/>
      <c r="F52" s="27"/>
      <c r="G52" s="27"/>
    </row>
    <row r="53" spans="2:7" ht="30.95" customHeight="1">
      <c r="B53" s="26"/>
      <c r="C53" s="27"/>
      <c r="D53" s="27"/>
      <c r="E53" s="27"/>
      <c r="F53" s="27"/>
      <c r="G53" s="27"/>
    </row>
    <row r="54" spans="2:7" ht="30.95" customHeight="1">
      <c r="B54" s="33"/>
      <c r="C54" s="25"/>
      <c r="D54" s="25"/>
      <c r="E54" s="25"/>
      <c r="F54" s="25"/>
      <c r="G54" s="27"/>
    </row>
    <row r="55" spans="2:7" ht="30.95" customHeight="1">
      <c r="B55" s="26"/>
      <c r="C55" s="27"/>
      <c r="D55" s="27"/>
      <c r="E55" s="27"/>
      <c r="F55" s="27"/>
      <c r="G55" s="27"/>
    </row>
    <row r="56" spans="2:7" ht="30.95" customHeight="1">
      <c r="B56" s="26"/>
      <c r="C56" s="27"/>
      <c r="D56" s="27"/>
      <c r="E56" s="27"/>
      <c r="F56" s="27"/>
      <c r="G56" s="27"/>
    </row>
    <row r="57" spans="2:7" ht="30.95" customHeight="1">
      <c r="B57" s="28"/>
      <c r="C57" s="27"/>
      <c r="D57" s="27"/>
      <c r="E57" s="27"/>
      <c r="F57" s="27"/>
      <c r="G57" s="27"/>
    </row>
    <row r="58" spans="2:7" ht="15">
      <c r="B58" s="45"/>
      <c r="C58" s="45"/>
      <c r="D58" s="45"/>
      <c r="E58" s="45"/>
      <c r="F58" s="45"/>
      <c r="G58" s="27"/>
    </row>
    <row r="59" spans="2:7" ht="15">
      <c r="B59" s="45"/>
      <c r="C59" s="45"/>
      <c r="D59" s="45"/>
      <c r="E59" s="45"/>
      <c r="F59" s="45"/>
      <c r="G59" s="27"/>
    </row>
    <row r="60" spans="2:7" ht="15">
      <c r="B60" s="45"/>
      <c r="C60" s="45"/>
      <c r="D60" s="45"/>
      <c r="E60" s="45"/>
      <c r="F60" s="45"/>
      <c r="G60" s="27"/>
    </row>
    <row r="61" spans="2:7" ht="15">
      <c r="B61" s="45"/>
      <c r="C61" s="45"/>
      <c r="D61" s="45"/>
      <c r="E61" s="45"/>
      <c r="F61" s="45"/>
      <c r="G61" s="27"/>
    </row>
    <row r="62" spans="2:7" ht="15">
      <c r="B62" s="45"/>
      <c r="C62" s="45"/>
      <c r="D62" s="45"/>
      <c r="E62" s="45"/>
      <c r="F62" s="45"/>
      <c r="G62" s="27"/>
    </row>
    <row r="63" spans="2:7" ht="15">
      <c r="B63" s="45"/>
      <c r="C63" s="45"/>
      <c r="D63" s="45"/>
      <c r="E63" s="45"/>
      <c r="F63" s="45"/>
      <c r="G63" s="27"/>
    </row>
    <row r="64" spans="2:7" ht="15">
      <c r="B64" s="45"/>
      <c r="C64" s="45"/>
      <c r="D64" s="45"/>
      <c r="E64" s="45"/>
      <c r="F64" s="45"/>
      <c r="G64" s="27"/>
    </row>
    <row r="65" spans="2:7" ht="15">
      <c r="B65" s="45"/>
      <c r="C65" s="45"/>
      <c r="D65" s="45"/>
      <c r="E65" s="45"/>
      <c r="F65" s="45"/>
      <c r="G65" s="27"/>
    </row>
    <row r="66" spans="2:7" ht="15">
      <c r="B66" s="45"/>
      <c r="C66" s="45"/>
      <c r="D66" s="45"/>
      <c r="E66" s="45"/>
      <c r="F66" s="45"/>
      <c r="G66" s="27"/>
    </row>
    <row r="67" spans="2:7" ht="15">
      <c r="B67" s="45"/>
      <c r="C67" s="45"/>
      <c r="D67" s="45"/>
      <c r="E67" s="45"/>
      <c r="F67" s="45"/>
      <c r="G67" s="27"/>
    </row>
    <row r="68" spans="2:7" ht="15">
      <c r="B68" s="45"/>
      <c r="C68" s="45"/>
      <c r="D68" s="45"/>
      <c r="E68" s="45"/>
      <c r="F68" s="45"/>
      <c r="G68" s="27"/>
    </row>
    <row r="69" spans="2:7" ht="15">
      <c r="B69" s="45"/>
      <c r="C69" s="45"/>
      <c r="D69" s="45"/>
      <c r="E69" s="45"/>
      <c r="F69" s="45"/>
      <c r="G69" s="27"/>
    </row>
    <row r="70" spans="2:7" ht="15">
      <c r="B70" s="45"/>
      <c r="C70" s="45"/>
      <c r="D70" s="45"/>
      <c r="E70" s="45"/>
      <c r="F70" s="45"/>
      <c r="G70" s="27"/>
    </row>
    <row r="71" spans="2:7" ht="15">
      <c r="B71" s="45"/>
      <c r="C71" s="45"/>
      <c r="D71" s="45"/>
      <c r="E71" s="45"/>
      <c r="F71" s="45"/>
      <c r="G71" s="27"/>
    </row>
    <row r="72" spans="2:7" ht="15">
      <c r="B72" s="45"/>
      <c r="C72" s="45"/>
      <c r="D72" s="45"/>
      <c r="E72" s="45"/>
      <c r="F72" s="45"/>
      <c r="G72" s="27"/>
    </row>
    <row r="73" spans="2:7" ht="15">
      <c r="B73" s="45"/>
      <c r="C73" s="45"/>
      <c r="D73" s="45"/>
      <c r="E73" s="45"/>
      <c r="F73" s="45"/>
      <c r="G73" s="27"/>
    </row>
    <row r="74" spans="2:7" ht="15">
      <c r="B74" s="45"/>
      <c r="C74" s="45"/>
      <c r="D74" s="45"/>
      <c r="E74" s="45"/>
      <c r="F74" s="45"/>
      <c r="G74" s="27"/>
    </row>
    <row r="75" spans="2:7" ht="15">
      <c r="B75" s="45"/>
      <c r="C75" s="45"/>
      <c r="D75" s="45"/>
      <c r="E75" s="45"/>
      <c r="F75" s="45"/>
      <c r="G75" s="27"/>
    </row>
    <row r="76" spans="2:7" ht="15">
      <c r="B76" s="45"/>
      <c r="C76" s="45"/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">
      <c r="B81" s="45"/>
      <c r="C81" s="45"/>
      <c r="D81" s="45"/>
      <c r="E81" s="45"/>
      <c r="F81" s="45"/>
      <c r="G81" s="27"/>
    </row>
    <row r="82" spans="2:7" ht="15">
      <c r="B82" s="45"/>
      <c r="C82" s="45"/>
      <c r="D82" s="45"/>
      <c r="E82" s="45"/>
      <c r="F82" s="45"/>
      <c r="G82" s="27"/>
    </row>
    <row r="83" spans="2:7" ht="15">
      <c r="B83" s="45"/>
      <c r="C83" s="45"/>
      <c r="D83" s="45"/>
      <c r="E83" s="45"/>
      <c r="F83" s="45"/>
      <c r="G83" s="27"/>
    </row>
    <row r="84" spans="2:7" ht="15">
      <c r="B84" s="45"/>
      <c r="C84" s="45"/>
      <c r="D84" s="45"/>
      <c r="E84" s="45"/>
      <c r="F84" s="45"/>
      <c r="G84" s="27"/>
    </row>
    <row r="85" spans="2:7" ht="15">
      <c r="B85" s="45"/>
      <c r="C85" s="45"/>
      <c r="D85" s="45"/>
      <c r="E85" s="45"/>
      <c r="F85" s="45"/>
      <c r="G85" s="27"/>
    </row>
    <row r="86" spans="2:7" ht="15.75">
      <c r="B86" s="45"/>
      <c r="C86" s="45"/>
      <c r="D86" s="45"/>
      <c r="E86" s="45"/>
      <c r="F86" s="45"/>
      <c r="G86" s="46"/>
    </row>
    <row r="87" spans="2:7" ht="15.75">
      <c r="B87" s="45"/>
      <c r="C87" s="45"/>
      <c r="D87" s="45"/>
      <c r="E87" s="45"/>
      <c r="F87" s="45"/>
      <c r="G87" s="25"/>
    </row>
    <row r="88" spans="2:7" ht="15">
      <c r="B88" s="45"/>
      <c r="C88" s="45"/>
      <c r="D88" s="45"/>
      <c r="E88" s="45"/>
      <c r="F88" s="45"/>
      <c r="G88" s="27"/>
    </row>
    <row r="89" spans="2:7" ht="15.75">
      <c r="B89" s="45"/>
      <c r="C89" s="45"/>
      <c r="D89" s="45"/>
      <c r="E89" s="45"/>
      <c r="F89" s="45"/>
      <c r="G89" s="25"/>
    </row>
    <row r="90" spans="2:7" ht="15">
      <c r="B90" s="45"/>
      <c r="C90" s="45"/>
      <c r="D90" s="45"/>
      <c r="E90" s="45"/>
      <c r="F90" s="45"/>
      <c r="G90" s="27"/>
    </row>
    <row r="91" spans="2:7" ht="15">
      <c r="B91" s="45"/>
      <c r="C91" s="45"/>
      <c r="D91" s="45"/>
      <c r="E91" s="45"/>
      <c r="F91" s="45"/>
      <c r="G91" s="27"/>
    </row>
    <row r="92" spans="2:7" ht="15">
      <c r="B92" s="45"/>
      <c r="C92" s="45"/>
      <c r="D92" s="45"/>
      <c r="E92" s="45"/>
      <c r="F92" s="45"/>
      <c r="G92" s="27"/>
    </row>
    <row r="93" spans="2:7">
      <c r="B93" s="45"/>
      <c r="C93" s="45"/>
      <c r="D93" s="45"/>
      <c r="E93" s="45"/>
      <c r="F93" s="45"/>
      <c r="G93" s="29"/>
    </row>
    <row r="94" spans="2:7">
      <c r="B94" s="45"/>
      <c r="C94" s="45"/>
      <c r="D94" s="45"/>
      <c r="E94" s="45"/>
      <c r="F94" s="45"/>
      <c r="G94" s="29"/>
    </row>
    <row r="95" spans="2:7" ht="15.75">
      <c r="B95" s="45"/>
      <c r="C95" s="45"/>
      <c r="D95" s="45"/>
      <c r="E95" s="45"/>
      <c r="F95" s="45"/>
      <c r="G95" s="30"/>
    </row>
    <row r="96" spans="2:7">
      <c r="B96" s="45"/>
      <c r="C96" s="45"/>
      <c r="D96" s="45"/>
      <c r="E96" s="45"/>
      <c r="F96" s="45"/>
      <c r="G96" s="31"/>
    </row>
    <row r="97" spans="2:7" ht="15">
      <c r="B97" s="45"/>
      <c r="C97" s="45"/>
      <c r="D97" s="45"/>
      <c r="E97" s="45"/>
      <c r="F97" s="45"/>
      <c r="G97" s="32"/>
    </row>
    <row r="98" spans="2:7" ht="15">
      <c r="B98" s="45"/>
      <c r="C98" s="45"/>
      <c r="D98" s="45"/>
      <c r="E98" s="45"/>
      <c r="F98" s="45"/>
      <c r="G98" s="27"/>
    </row>
    <row r="99" spans="2:7" ht="15">
      <c r="G99" s="27"/>
    </row>
    <row r="100" spans="2:7" ht="15">
      <c r="G100" s="27"/>
    </row>
    <row r="101" spans="2:7" ht="15">
      <c r="G101" s="27"/>
    </row>
    <row r="102" spans="2:7" ht="15">
      <c r="G102" s="27"/>
    </row>
    <row r="103" spans="2:7" ht="15.75">
      <c r="G103" s="25"/>
    </row>
    <row r="104" spans="2:7" ht="15">
      <c r="G104" s="27"/>
    </row>
    <row r="105" spans="2:7" ht="15">
      <c r="G105" s="27"/>
    </row>
    <row r="106" spans="2:7" ht="15">
      <c r="G106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9"/>
  <sheetViews>
    <sheetView showGridLines="0" view="pageLayout" topLeftCell="A22" zoomScaleNormal="100" workbookViewId="0">
      <selection activeCell="I10" sqref="I10"/>
    </sheetView>
  </sheetViews>
  <sheetFormatPr baseColWidth="10" defaultRowHeight="12.75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2" spans="2:7" ht="20.25" customHeight="1"/>
    <row r="3" spans="2:7" ht="31.5" customHeight="1">
      <c r="B3" s="339" t="s">
        <v>151</v>
      </c>
      <c r="C3" s="339"/>
      <c r="D3" s="339"/>
      <c r="E3" s="339"/>
      <c r="F3" s="339"/>
      <c r="G3" s="339"/>
    </row>
    <row r="4" spans="2:7" ht="28.5" customHeight="1">
      <c r="B4" s="339"/>
      <c r="C4" s="339"/>
      <c r="D4" s="339"/>
      <c r="E4" s="339"/>
      <c r="F4" s="339"/>
      <c r="G4" s="339"/>
    </row>
    <row r="5" spans="2:7">
      <c r="B5" s="339"/>
      <c r="C5" s="339"/>
      <c r="D5" s="339"/>
      <c r="E5" s="339"/>
      <c r="F5" s="339"/>
      <c r="G5" s="339"/>
    </row>
    <row r="8" spans="2:7" ht="8.25" customHeight="1" thickBot="1"/>
    <row r="9" spans="2:7" ht="30" customHeight="1" thickBot="1">
      <c r="B9" s="345" t="s">
        <v>168</v>
      </c>
      <c r="C9" s="346"/>
      <c r="D9" s="346"/>
      <c r="E9" s="346"/>
      <c r="F9" s="346"/>
      <c r="G9" s="347"/>
    </row>
    <row r="10" spans="2:7">
      <c r="B10" s="39"/>
      <c r="C10" s="39"/>
      <c r="D10" s="39"/>
      <c r="E10" s="39"/>
      <c r="F10" s="39"/>
      <c r="G10" s="39"/>
    </row>
    <row r="11" spans="2:7" ht="40.5" customHeight="1">
      <c r="B11" s="135" t="s">
        <v>31</v>
      </c>
      <c r="C11" s="135" t="s">
        <v>111</v>
      </c>
    </row>
    <row r="12" spans="2:7" ht="27.95" customHeight="1">
      <c r="B12" s="40" t="s">
        <v>33</v>
      </c>
      <c r="C12" s="38">
        <v>2</v>
      </c>
    </row>
    <row r="13" spans="2:7" ht="27.95" customHeight="1">
      <c r="B13" s="40" t="s">
        <v>34</v>
      </c>
      <c r="C13" s="38">
        <v>3</v>
      </c>
    </row>
    <row r="14" spans="2:7" ht="27.95" customHeight="1">
      <c r="B14" s="40" t="s">
        <v>35</v>
      </c>
      <c r="C14" s="81">
        <v>2</v>
      </c>
    </row>
    <row r="15" spans="2:7" ht="27.95" customHeight="1">
      <c r="B15" s="40" t="s">
        <v>36</v>
      </c>
      <c r="C15" s="81">
        <v>0</v>
      </c>
    </row>
    <row r="16" spans="2:7" ht="27.95" customHeight="1">
      <c r="B16" s="40" t="s">
        <v>37</v>
      </c>
      <c r="C16" s="38">
        <v>2</v>
      </c>
    </row>
    <row r="17" spans="2:3" ht="27.95" customHeight="1">
      <c r="B17" s="40" t="s">
        <v>38</v>
      </c>
      <c r="C17" s="38">
        <v>0</v>
      </c>
    </row>
    <row r="18" spans="2:3" ht="27.95" customHeight="1">
      <c r="B18" s="40" t="s">
        <v>39</v>
      </c>
      <c r="C18" s="38">
        <v>0</v>
      </c>
    </row>
    <row r="19" spans="2:3" ht="27.95" customHeight="1">
      <c r="B19" s="40" t="s">
        <v>40</v>
      </c>
      <c r="C19" s="38">
        <v>0</v>
      </c>
    </row>
    <row r="20" spans="2:3" ht="27.95" customHeight="1">
      <c r="B20" s="40" t="s">
        <v>41</v>
      </c>
      <c r="C20" s="38">
        <v>0</v>
      </c>
    </row>
    <row r="21" spans="2:3" ht="27.95" customHeight="1">
      <c r="B21" s="40" t="s">
        <v>42</v>
      </c>
      <c r="C21" s="38">
        <v>0</v>
      </c>
    </row>
    <row r="22" spans="2:3" ht="27.95" customHeight="1">
      <c r="B22" s="40" t="s">
        <v>43</v>
      </c>
      <c r="C22" s="38">
        <v>0</v>
      </c>
    </row>
    <row r="23" spans="2:3" ht="27.95" customHeight="1">
      <c r="B23" s="40" t="s">
        <v>44</v>
      </c>
      <c r="C23" s="38">
        <v>0</v>
      </c>
    </row>
    <row r="24" spans="2:3" ht="27.95" customHeight="1">
      <c r="B24" s="40" t="s">
        <v>45</v>
      </c>
      <c r="C24" s="38">
        <v>0</v>
      </c>
    </row>
    <row r="25" spans="2:3" ht="27.95" customHeight="1">
      <c r="B25" s="40" t="s">
        <v>46</v>
      </c>
      <c r="C25" s="38">
        <v>0</v>
      </c>
    </row>
    <row r="26" spans="2:3" ht="27.95" customHeight="1">
      <c r="B26" s="40" t="s">
        <v>47</v>
      </c>
      <c r="C26" s="38">
        <v>1</v>
      </c>
    </row>
    <row r="27" spans="2:3" ht="27.95" customHeight="1">
      <c r="B27" s="40" t="s">
        <v>48</v>
      </c>
      <c r="C27" s="38">
        <v>0</v>
      </c>
    </row>
    <row r="28" spans="2:3" ht="27.95" customHeight="1">
      <c r="B28" s="40" t="s">
        <v>49</v>
      </c>
      <c r="C28" s="38">
        <v>1</v>
      </c>
    </row>
    <row r="29" spans="2:3" ht="27.95" customHeight="1">
      <c r="B29" s="40" t="s">
        <v>50</v>
      </c>
      <c r="C29" s="38">
        <v>0</v>
      </c>
    </row>
    <row r="30" spans="2:3" ht="27.95" customHeight="1">
      <c r="B30" s="40" t="s">
        <v>51</v>
      </c>
      <c r="C30" s="38">
        <v>0</v>
      </c>
    </row>
    <row r="31" spans="2:3" ht="27.95" customHeight="1">
      <c r="B31" s="40" t="s">
        <v>52</v>
      </c>
      <c r="C31" s="38">
        <v>0</v>
      </c>
    </row>
    <row r="32" spans="2:3" ht="27.95" customHeight="1">
      <c r="B32" s="40" t="s">
        <v>53</v>
      </c>
      <c r="C32" s="38">
        <v>2</v>
      </c>
    </row>
    <row r="33" spans="2:9" ht="27.95" customHeight="1">
      <c r="B33" s="40" t="s">
        <v>54</v>
      </c>
      <c r="C33" s="81">
        <v>2</v>
      </c>
    </row>
    <row r="34" spans="2:9" ht="27.95" customHeight="1">
      <c r="B34" s="40" t="s">
        <v>55</v>
      </c>
      <c r="C34" s="38">
        <v>5</v>
      </c>
    </row>
    <row r="35" spans="2:9" ht="27.95" customHeight="1">
      <c r="B35" s="41" t="s">
        <v>56</v>
      </c>
      <c r="C35" s="38">
        <v>1</v>
      </c>
    </row>
    <row r="36" spans="2:9" s="47" customFormat="1" ht="12.75" customHeight="1" thickBot="1">
      <c r="B36" s="182"/>
      <c r="C36" s="183"/>
    </row>
    <row r="37" spans="2:9" ht="27.95" customHeight="1" thickTop="1">
      <c r="B37" s="184" t="s">
        <v>5</v>
      </c>
      <c r="C37" s="206">
        <f>SUM(C12:C36)</f>
        <v>21</v>
      </c>
    </row>
    <row r="38" spans="2:9" ht="27.95" customHeight="1">
      <c r="B38" s="24"/>
      <c r="C38" s="25"/>
      <c r="D38" s="25"/>
      <c r="E38" s="25"/>
      <c r="F38" s="25"/>
      <c r="G38" s="27"/>
    </row>
    <row r="39" spans="2:9" ht="14.25" customHeight="1">
      <c r="B39" s="26"/>
      <c r="C39" s="27"/>
      <c r="D39" s="27"/>
      <c r="E39" s="27"/>
      <c r="F39" s="27"/>
      <c r="G39" s="27"/>
    </row>
    <row r="40" spans="2:9" ht="22.5" customHeight="1">
      <c r="B40" s="26"/>
      <c r="C40" s="27"/>
      <c r="D40" s="27"/>
      <c r="E40" s="27"/>
      <c r="F40" s="27"/>
      <c r="G40" s="27"/>
    </row>
    <row r="41" spans="2:9" ht="22.5" customHeight="1">
      <c r="B41" s="344" t="s">
        <v>169</v>
      </c>
      <c r="C41" s="344"/>
      <c r="D41" s="344"/>
      <c r="E41" s="344"/>
      <c r="F41" s="344"/>
      <c r="G41" s="344"/>
      <c r="H41" s="245"/>
      <c r="I41" s="245"/>
    </row>
    <row r="42" spans="2:9" ht="30.95" customHeight="1">
      <c r="B42" s="29"/>
      <c r="C42" s="29"/>
      <c r="D42" s="29"/>
      <c r="E42" s="29"/>
      <c r="F42" s="29"/>
      <c r="G42" s="27"/>
    </row>
    <row r="43" spans="2:9" ht="33" customHeight="1">
      <c r="B43" s="240" t="s">
        <v>58</v>
      </c>
      <c r="C43" s="241" t="s">
        <v>111</v>
      </c>
      <c r="D43" s="29"/>
      <c r="E43" s="29"/>
      <c r="F43" s="29"/>
      <c r="G43" s="27"/>
    </row>
    <row r="44" spans="2:9" ht="25.5" customHeight="1">
      <c r="B44" s="242" t="s">
        <v>114</v>
      </c>
      <c r="C44" s="243">
        <v>0</v>
      </c>
      <c r="D44" s="30"/>
      <c r="E44" s="30"/>
      <c r="F44" s="30"/>
      <c r="G44" s="27"/>
    </row>
    <row r="45" spans="2:9" ht="21.95" customHeight="1">
      <c r="B45" s="242" t="s">
        <v>59</v>
      </c>
      <c r="C45" s="185">
        <v>2</v>
      </c>
      <c r="D45" s="31"/>
      <c r="E45" s="31"/>
      <c r="F45" s="31"/>
      <c r="G45" s="27"/>
    </row>
    <row r="46" spans="2:9" ht="21.95" customHeight="1">
      <c r="B46" s="242" t="s">
        <v>60</v>
      </c>
      <c r="C46" s="186">
        <v>3</v>
      </c>
      <c r="D46" s="32"/>
      <c r="E46" s="32"/>
      <c r="F46" s="32"/>
      <c r="G46" s="27"/>
    </row>
    <row r="47" spans="2:9" ht="21.95" customHeight="1">
      <c r="B47" s="242" t="s">
        <v>61</v>
      </c>
      <c r="C47" s="186">
        <v>1</v>
      </c>
      <c r="D47" s="27"/>
      <c r="E47" s="27"/>
      <c r="F47" s="27"/>
      <c r="G47" s="27"/>
    </row>
    <row r="48" spans="2:9" ht="21.95" customHeight="1">
      <c r="B48" s="242" t="s">
        <v>62</v>
      </c>
      <c r="C48" s="186">
        <v>1</v>
      </c>
      <c r="D48" s="27"/>
      <c r="E48" s="27"/>
      <c r="F48" s="27"/>
      <c r="G48" s="27"/>
    </row>
    <row r="49" spans="2:7" ht="21.95" customHeight="1">
      <c r="B49" s="242" t="s">
        <v>63</v>
      </c>
      <c r="C49" s="187">
        <v>1</v>
      </c>
      <c r="D49" s="27"/>
      <c r="E49" s="27"/>
      <c r="F49" s="27"/>
      <c r="G49" s="27"/>
    </row>
    <row r="50" spans="2:7" ht="21.95" customHeight="1">
      <c r="B50" s="242" t="s">
        <v>64</v>
      </c>
      <c r="C50" s="185">
        <v>1</v>
      </c>
      <c r="D50" s="27"/>
      <c r="E50" s="27"/>
      <c r="F50" s="27"/>
      <c r="G50" s="27"/>
    </row>
    <row r="51" spans="2:7" ht="21.95" customHeight="1">
      <c r="B51" s="242" t="s">
        <v>65</v>
      </c>
      <c r="C51" s="185">
        <v>6</v>
      </c>
      <c r="D51" s="27"/>
      <c r="E51" s="27"/>
      <c r="F51" s="27"/>
      <c r="G51" s="27"/>
    </row>
    <row r="52" spans="2:7" ht="21.95" customHeight="1">
      <c r="B52" s="242" t="s">
        <v>66</v>
      </c>
      <c r="C52" s="185">
        <v>3</v>
      </c>
      <c r="D52" s="25"/>
      <c r="E52" s="25"/>
      <c r="F52" s="25"/>
      <c r="G52" s="27"/>
    </row>
    <row r="53" spans="2:7" ht="21.95" customHeight="1">
      <c r="B53" s="242" t="s">
        <v>67</v>
      </c>
      <c r="C53" s="185">
        <v>1</v>
      </c>
      <c r="D53" s="27"/>
      <c r="E53" s="27"/>
      <c r="F53" s="27"/>
      <c r="G53" s="27"/>
    </row>
    <row r="54" spans="2:7" ht="21.95" customHeight="1">
      <c r="B54" s="242" t="s">
        <v>68</v>
      </c>
      <c r="C54" s="185">
        <v>1</v>
      </c>
      <c r="D54" s="27"/>
      <c r="E54" s="27"/>
      <c r="F54" s="27"/>
      <c r="G54" s="27"/>
    </row>
    <row r="55" spans="2:7" ht="21.95" customHeight="1">
      <c r="B55" s="242" t="s">
        <v>69</v>
      </c>
      <c r="C55" s="185">
        <v>1</v>
      </c>
      <c r="D55" s="27"/>
      <c r="E55" s="27"/>
      <c r="F55" s="27"/>
      <c r="G55" s="27"/>
    </row>
    <row r="56" spans="2:7" ht="21.95" customHeight="1">
      <c r="B56" s="242" t="s">
        <v>70</v>
      </c>
      <c r="C56" s="185">
        <v>0</v>
      </c>
      <c r="D56" s="45"/>
      <c r="E56" s="45"/>
      <c r="F56" s="45"/>
      <c r="G56" s="27"/>
    </row>
    <row r="57" spans="2:7" ht="21.95" customHeight="1">
      <c r="B57" s="242" t="s">
        <v>71</v>
      </c>
      <c r="C57" s="185">
        <v>0</v>
      </c>
      <c r="D57" s="45"/>
      <c r="E57" s="45"/>
      <c r="F57" s="45"/>
      <c r="G57" s="27"/>
    </row>
    <row r="58" spans="2:7" ht="21.95" customHeight="1">
      <c r="B58" s="242" t="s">
        <v>72</v>
      </c>
      <c r="C58" s="185">
        <v>0</v>
      </c>
      <c r="D58" s="45"/>
      <c r="E58" s="45"/>
      <c r="F58" s="45"/>
      <c r="G58" s="27"/>
    </row>
    <row r="59" spans="2:7" ht="21.95" customHeight="1">
      <c r="B59" s="242" t="s">
        <v>73</v>
      </c>
      <c r="C59" s="185">
        <v>0</v>
      </c>
      <c r="D59" s="45"/>
      <c r="E59" s="45"/>
      <c r="F59" s="45"/>
      <c r="G59" s="27"/>
    </row>
    <row r="60" spans="2:7" ht="21.95" customHeight="1">
      <c r="B60" s="242" t="s">
        <v>107</v>
      </c>
      <c r="C60" s="185">
        <v>0</v>
      </c>
      <c r="D60" s="45"/>
      <c r="E60" s="45"/>
      <c r="F60" s="45"/>
      <c r="G60" s="27"/>
    </row>
    <row r="61" spans="2:7" ht="21.95" customHeight="1">
      <c r="B61" s="188" t="s">
        <v>5</v>
      </c>
      <c r="C61" s="189">
        <f>SUM(C44:C60)</f>
        <v>21</v>
      </c>
      <c r="D61" s="45"/>
      <c r="E61" s="45"/>
      <c r="F61" s="45"/>
      <c r="G61" s="27"/>
    </row>
    <row r="62" spans="2:7" ht="21.95" customHeight="1">
      <c r="B62" s="45"/>
      <c r="C62" s="45"/>
      <c r="D62" s="45"/>
      <c r="E62" s="45"/>
      <c r="F62" s="45"/>
      <c r="G62" s="27"/>
    </row>
    <row r="63" spans="2:7" ht="9.75" customHeight="1" thickBot="1">
      <c r="E63" s="45"/>
      <c r="F63" s="45"/>
      <c r="G63" s="27"/>
    </row>
    <row r="64" spans="2:7" ht="57" customHeight="1">
      <c r="B64" s="350" t="s">
        <v>118</v>
      </c>
      <c r="C64" s="351"/>
      <c r="D64" s="71"/>
      <c r="E64" s="45"/>
      <c r="F64" s="45"/>
      <c r="G64" s="27"/>
    </row>
    <row r="65" spans="2:7" ht="13.5" customHeight="1">
      <c r="B65" s="352" t="s">
        <v>158</v>
      </c>
      <c r="C65" s="352"/>
      <c r="D65" s="45"/>
      <c r="E65" s="45"/>
      <c r="F65" s="45"/>
      <c r="G65" s="27"/>
    </row>
    <row r="66" spans="2:7" ht="21.95" customHeight="1">
      <c r="B66" s="238" t="s">
        <v>119</v>
      </c>
      <c r="C66" s="239" t="s">
        <v>103</v>
      </c>
      <c r="D66" s="45"/>
      <c r="E66" s="45"/>
      <c r="F66" s="45"/>
      <c r="G66" s="27"/>
    </row>
    <row r="67" spans="2:7" ht="27" customHeight="1">
      <c r="B67" s="63" t="s">
        <v>101</v>
      </c>
      <c r="C67" s="64">
        <v>21</v>
      </c>
      <c r="D67" s="45"/>
      <c r="E67" s="45"/>
      <c r="F67" s="45"/>
      <c r="G67" s="27"/>
    </row>
    <row r="68" spans="2:7" ht="21.95" customHeight="1">
      <c r="B68" s="65" t="s">
        <v>102</v>
      </c>
      <c r="C68" s="66">
        <v>0</v>
      </c>
      <c r="D68" s="45"/>
      <c r="E68" s="45"/>
      <c r="F68" s="45"/>
      <c r="G68" s="27"/>
    </row>
    <row r="69" spans="2:7" ht="21.95" customHeight="1">
      <c r="E69" s="45"/>
      <c r="F69" s="45"/>
      <c r="G69" s="27"/>
    </row>
    <row r="70" spans="2:7" ht="15.75" thickBot="1">
      <c r="E70" s="45"/>
      <c r="F70" s="45"/>
      <c r="G70" s="27"/>
    </row>
    <row r="71" spans="2:7" ht="15.75" thickBot="1">
      <c r="B71" s="348" t="s">
        <v>106</v>
      </c>
      <c r="C71" s="349"/>
      <c r="E71" s="45"/>
      <c r="F71" s="45"/>
      <c r="G71" s="27"/>
    </row>
    <row r="72" spans="2:7" ht="15">
      <c r="B72" s="67" t="s">
        <v>14</v>
      </c>
      <c r="C72" s="68">
        <v>21</v>
      </c>
      <c r="D72" s="45"/>
      <c r="E72" s="45"/>
      <c r="F72" s="45"/>
      <c r="G72" s="27"/>
    </row>
    <row r="73" spans="2:7" ht="15.75" thickBot="1">
      <c r="B73" s="69" t="s">
        <v>15</v>
      </c>
      <c r="C73" s="70">
        <v>0</v>
      </c>
      <c r="D73" s="45"/>
      <c r="E73" s="45"/>
      <c r="F73" s="45"/>
      <c r="G73" s="27"/>
    </row>
    <row r="74" spans="2:7" ht="27.75" customHeight="1">
      <c r="D74" s="45"/>
      <c r="E74" s="45"/>
      <c r="F74" s="45"/>
      <c r="G74" s="27"/>
    </row>
    <row r="75" spans="2:7" ht="15">
      <c r="D75" s="45"/>
      <c r="E75" s="45"/>
      <c r="F75" s="45"/>
      <c r="G75" s="27"/>
    </row>
    <row r="76" spans="2:7" ht="15"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.75">
      <c r="B79" s="45"/>
      <c r="C79" s="45"/>
      <c r="D79" s="45"/>
      <c r="E79" s="45"/>
      <c r="F79" s="45"/>
      <c r="G79" s="46"/>
    </row>
    <row r="80" spans="2:7" ht="15.75">
      <c r="B80" s="45"/>
      <c r="C80" s="45"/>
      <c r="D80" s="45"/>
      <c r="E80" s="45"/>
      <c r="F80" s="45"/>
      <c r="G80" s="25"/>
    </row>
    <row r="81" spans="2:7" ht="15">
      <c r="B81" s="45"/>
      <c r="C81" s="45"/>
      <c r="D81" s="45"/>
      <c r="E81" s="45"/>
      <c r="F81" s="45"/>
      <c r="G81" s="27"/>
    </row>
    <row r="82" spans="2:7" ht="15.75">
      <c r="B82" s="45"/>
      <c r="C82" s="45"/>
      <c r="D82" s="45"/>
      <c r="E82" s="45"/>
      <c r="F82" s="45"/>
      <c r="G82" s="25"/>
    </row>
    <row r="83" spans="2:7" ht="15">
      <c r="B83" s="45"/>
      <c r="C83" s="45"/>
      <c r="D83" s="45"/>
      <c r="E83" s="45"/>
      <c r="F83" s="45"/>
      <c r="G83" s="27"/>
    </row>
    <row r="84" spans="2:7" ht="15">
      <c r="D84" s="45"/>
      <c r="E84" s="45"/>
      <c r="F84" s="45"/>
      <c r="G84" s="27"/>
    </row>
    <row r="85" spans="2:7" ht="15">
      <c r="D85" s="45"/>
      <c r="E85" s="45"/>
      <c r="F85" s="45"/>
      <c r="G85" s="27"/>
    </row>
    <row r="86" spans="2:7">
      <c r="D86" s="45"/>
      <c r="E86" s="45"/>
      <c r="F86" s="45"/>
      <c r="G86" s="29"/>
    </row>
    <row r="87" spans="2:7">
      <c r="D87" s="45"/>
      <c r="E87" s="45"/>
      <c r="F87" s="45"/>
      <c r="G87" s="29"/>
    </row>
    <row r="88" spans="2:7" ht="15.75">
      <c r="D88" s="45"/>
      <c r="E88" s="45"/>
      <c r="F88" s="45"/>
      <c r="G88" s="30"/>
    </row>
    <row r="89" spans="2:7">
      <c r="D89" s="45"/>
      <c r="E89" s="45"/>
      <c r="F89" s="45"/>
      <c r="G89" s="31"/>
    </row>
    <row r="90" spans="2:7" ht="15">
      <c r="D90" s="45"/>
      <c r="E90" s="45"/>
      <c r="F90" s="45"/>
      <c r="G90" s="32"/>
    </row>
    <row r="91" spans="2:7" ht="15">
      <c r="D91" s="45"/>
      <c r="E91" s="45"/>
      <c r="F91" s="45"/>
      <c r="G91" s="27"/>
    </row>
    <row r="92" spans="2:7" ht="15">
      <c r="G92" s="27"/>
    </row>
    <row r="93" spans="2:7" ht="15">
      <c r="G93" s="27"/>
    </row>
    <row r="94" spans="2:7" ht="15">
      <c r="G94" s="27"/>
    </row>
    <row r="95" spans="2:7" ht="15">
      <c r="G95" s="27"/>
    </row>
    <row r="96" spans="2:7" ht="15.75">
      <c r="G96" s="25"/>
    </row>
    <row r="97" spans="7:7" ht="15">
      <c r="G97" s="27"/>
    </row>
    <row r="98" spans="7:7" ht="15">
      <c r="G98" s="27"/>
    </row>
    <row r="99" spans="7:7" ht="15">
      <c r="G99" s="27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1"/>
  <sheetViews>
    <sheetView showGridLines="0" tabSelected="1" view="pageLayout" topLeftCell="A28" zoomScaleNormal="100" workbookViewId="0">
      <selection activeCell="I10" sqref="I10"/>
    </sheetView>
  </sheetViews>
  <sheetFormatPr baseColWidth="10" defaultRowHeight="12.75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2" spans="2:7" ht="59.25" customHeight="1"/>
    <row r="3" spans="2:7" ht="26.25">
      <c r="B3" s="244" t="s">
        <v>152</v>
      </c>
      <c r="C3" s="244"/>
    </row>
    <row r="4" spans="2:7" ht="26.25">
      <c r="B4" s="244"/>
      <c r="C4" s="244"/>
    </row>
    <row r="5" spans="2:7" ht="12.75" customHeight="1">
      <c r="B5" s="244"/>
      <c r="C5" s="244"/>
      <c r="D5" s="255"/>
      <c r="E5" s="255"/>
      <c r="F5" s="255"/>
      <c r="G5" s="255"/>
    </row>
    <row r="6" spans="2:7" ht="7.5" customHeight="1">
      <c r="D6" s="255"/>
      <c r="E6" s="255"/>
      <c r="F6" s="255"/>
      <c r="G6" s="255"/>
    </row>
    <row r="7" spans="2:7" ht="12.75" hidden="1" customHeight="1">
      <c r="D7" s="255"/>
      <c r="E7" s="255"/>
      <c r="F7" s="255"/>
      <c r="G7" s="255"/>
    </row>
    <row r="8" spans="2:7" ht="1.5" hidden="1" customHeight="1"/>
    <row r="9" spans="2:7" ht="14.25" hidden="1" customHeight="1"/>
    <row r="10" spans="2:7" ht="3" customHeight="1">
      <c r="B10" s="106"/>
      <c r="C10" s="107"/>
    </row>
    <row r="11" spans="2:7" ht="36" customHeight="1">
      <c r="B11" s="246" t="s">
        <v>81</v>
      </c>
      <c r="C11" s="247" t="s">
        <v>82</v>
      </c>
    </row>
    <row r="12" spans="2:7" ht="27.95" customHeight="1">
      <c r="B12" s="48" t="s">
        <v>83</v>
      </c>
      <c r="C12" s="49">
        <v>401</v>
      </c>
    </row>
    <row r="13" spans="2:7" ht="27.95" customHeight="1">
      <c r="B13" s="48" t="s">
        <v>84</v>
      </c>
      <c r="C13" s="49">
        <v>355</v>
      </c>
    </row>
    <row r="14" spans="2:7" ht="27.95" customHeight="1">
      <c r="B14" s="48" t="s">
        <v>85</v>
      </c>
      <c r="C14" s="49">
        <v>348</v>
      </c>
    </row>
    <row r="15" spans="2:7" ht="27.95" customHeight="1">
      <c r="B15" s="48" t="s">
        <v>86</v>
      </c>
      <c r="C15" s="49">
        <v>1</v>
      </c>
    </row>
    <row r="16" spans="2:7" ht="27.95" customHeight="1">
      <c r="B16" s="48" t="s">
        <v>87</v>
      </c>
      <c r="C16" s="49">
        <v>122</v>
      </c>
    </row>
    <row r="17" spans="2:3" ht="27.95" customHeight="1" thickBot="1">
      <c r="B17" s="50" t="s">
        <v>88</v>
      </c>
      <c r="C17" s="51">
        <v>21</v>
      </c>
    </row>
    <row r="18" spans="2:3" ht="4.5" customHeight="1" thickBot="1">
      <c r="B18" s="155"/>
      <c r="C18" s="156"/>
    </row>
    <row r="19" spans="2:3" ht="33.75" customHeight="1" thickBot="1">
      <c r="B19" s="250" t="s">
        <v>100</v>
      </c>
      <c r="C19" s="251" t="s">
        <v>171</v>
      </c>
    </row>
    <row r="20" spans="2:3" ht="3.75" customHeight="1" thickBot="1">
      <c r="B20" s="157"/>
      <c r="C20" s="158"/>
    </row>
    <row r="21" spans="2:3" ht="27.95" customHeight="1">
      <c r="B21" s="52" t="s">
        <v>89</v>
      </c>
      <c r="C21" s="53" t="s">
        <v>82</v>
      </c>
    </row>
    <row r="22" spans="2:3" ht="27.95" customHeight="1">
      <c r="B22" s="48" t="s">
        <v>90</v>
      </c>
      <c r="C22" s="54">
        <v>469</v>
      </c>
    </row>
    <row r="23" spans="2:3" ht="27.95" customHeight="1">
      <c r="B23" s="48" t="s">
        <v>91</v>
      </c>
      <c r="C23" s="54">
        <v>1</v>
      </c>
    </row>
    <row r="24" spans="2:3" ht="27.95" customHeight="1">
      <c r="B24" s="59" t="s">
        <v>92</v>
      </c>
      <c r="C24" s="61">
        <v>43</v>
      </c>
    </row>
    <row r="25" spans="2:3" ht="27.95" customHeight="1">
      <c r="B25" s="60" t="s">
        <v>93</v>
      </c>
      <c r="C25" s="62">
        <v>0</v>
      </c>
    </row>
    <row r="26" spans="2:3" ht="27.95" customHeight="1">
      <c r="B26" s="60" t="s">
        <v>94</v>
      </c>
      <c r="C26" s="62">
        <v>10</v>
      </c>
    </row>
    <row r="27" spans="2:3" ht="27.95" customHeight="1">
      <c r="B27" s="60" t="s">
        <v>95</v>
      </c>
      <c r="C27" s="62">
        <v>0</v>
      </c>
    </row>
    <row r="28" spans="2:3" ht="27.95" customHeight="1">
      <c r="B28" s="60" t="s">
        <v>125</v>
      </c>
      <c r="C28" s="62">
        <v>0</v>
      </c>
    </row>
    <row r="29" spans="2:3" ht="32.25" customHeight="1" thickBot="1">
      <c r="B29" s="248"/>
      <c r="C29" s="249"/>
    </row>
    <row r="30" spans="2:3" ht="10.5" customHeight="1" thickBot="1">
      <c r="B30" s="159"/>
      <c r="C30" s="160"/>
    </row>
    <row r="31" spans="2:3" ht="22.5" customHeight="1" thickBot="1">
      <c r="B31" s="55" t="s">
        <v>112</v>
      </c>
      <c r="C31" s="56">
        <f>C22+C24+C26+C27+C28+C23+C25</f>
        <v>523</v>
      </c>
    </row>
    <row r="32" spans="2:3" ht="17.25" customHeight="1" thickBot="1">
      <c r="B32" s="161"/>
      <c r="C32" s="162"/>
    </row>
    <row r="33" spans="2:3" ht="25.5" customHeight="1" thickBot="1">
      <c r="B33" s="324" t="s">
        <v>141</v>
      </c>
      <c r="C33" s="252" t="s">
        <v>170</v>
      </c>
    </row>
    <row r="34" spans="2:3" ht="15.75" customHeight="1" thickBot="1">
      <c r="B34" s="163"/>
      <c r="C34" s="158"/>
    </row>
    <row r="35" spans="2:3" ht="19.5" customHeight="1">
      <c r="B35" s="253" t="s">
        <v>96</v>
      </c>
      <c r="C35" s="254" t="s">
        <v>17</v>
      </c>
    </row>
    <row r="36" spans="2:3" ht="27.95" customHeight="1">
      <c r="B36" s="48" t="s">
        <v>97</v>
      </c>
      <c r="C36" s="49">
        <v>100</v>
      </c>
    </row>
    <row r="37" spans="2:3" ht="25.5" customHeight="1">
      <c r="B37" s="48" t="s">
        <v>98</v>
      </c>
      <c r="C37" s="49">
        <v>114</v>
      </c>
    </row>
    <row r="38" spans="2:3" ht="24.75" customHeight="1" thickBot="1">
      <c r="B38" s="50" t="s">
        <v>99</v>
      </c>
      <c r="C38" s="51">
        <v>61</v>
      </c>
    </row>
    <row r="39" spans="2:3" ht="12.75" customHeight="1" thickBot="1">
      <c r="B39" s="159"/>
      <c r="C39" s="160"/>
    </row>
    <row r="40" spans="2:3" ht="30" customHeight="1" thickBot="1">
      <c r="B40" s="55" t="s">
        <v>5</v>
      </c>
      <c r="C40" s="164">
        <f>SUM(C36:C39)</f>
        <v>275</v>
      </c>
    </row>
    <row r="41" spans="2:3" ht="27.95" customHeight="1">
      <c r="B41" s="20"/>
      <c r="C41" s="21"/>
    </row>
    <row r="42" spans="2:3" ht="27.95" customHeight="1">
      <c r="B42" s="23"/>
      <c r="C42" s="22"/>
    </row>
    <row r="43" spans="2:3" ht="27.95" customHeight="1">
      <c r="B43" s="24"/>
      <c r="C43" s="24"/>
    </row>
    <row r="44" spans="2:3" ht="27.95" customHeight="1">
      <c r="B44" s="26"/>
      <c r="C44" s="27"/>
    </row>
    <row r="45" spans="2:3" ht="30.95" customHeight="1">
      <c r="B45" s="26"/>
      <c r="C45" s="27"/>
    </row>
    <row r="46" spans="2:3" ht="30.95" customHeight="1">
      <c r="B46" s="207"/>
      <c r="C46" s="27"/>
    </row>
    <row r="47" spans="2:3" ht="30.95" customHeight="1">
      <c r="B47" s="353"/>
      <c r="C47" s="353"/>
    </row>
    <row r="48" spans="2:3" ht="30.95" customHeight="1">
      <c r="B48" s="29"/>
      <c r="C48" s="29"/>
    </row>
    <row r="49" spans="2:3" ht="30.95" customHeight="1">
      <c r="B49" s="30"/>
      <c r="C49" s="30"/>
    </row>
    <row r="50" spans="2:3" ht="30.95" customHeight="1">
      <c r="B50" s="31"/>
      <c r="C50" s="31"/>
    </row>
    <row r="51" spans="2:3" ht="30.95" customHeight="1">
      <c r="B51" s="32"/>
      <c r="C51" s="32"/>
    </row>
    <row r="52" spans="2:3" ht="30.95" customHeight="1">
      <c r="B52" s="26"/>
      <c r="C52" s="27"/>
    </row>
    <row r="53" spans="2:3" ht="30.95" customHeight="1">
      <c r="B53" s="26"/>
      <c r="C53" s="27"/>
    </row>
    <row r="54" spans="2:3" ht="30.95" customHeight="1">
      <c r="B54" s="26"/>
      <c r="C54" s="27"/>
    </row>
    <row r="55" spans="2:3" ht="30.95" customHeight="1">
      <c r="B55" s="26"/>
      <c r="C55" s="27"/>
    </row>
    <row r="56" spans="2:3" ht="30.95" customHeight="1">
      <c r="B56" s="26"/>
      <c r="C56" s="27"/>
    </row>
    <row r="57" spans="2:3" ht="30.95" customHeight="1">
      <c r="B57" s="33"/>
      <c r="C57" s="25"/>
    </row>
    <row r="58" spans="2:3" ht="30.95" customHeight="1">
      <c r="B58" s="26"/>
      <c r="C58" s="27"/>
    </row>
    <row r="59" spans="2:3" ht="30.95" customHeight="1">
      <c r="B59" s="26"/>
      <c r="C59" s="27"/>
    </row>
    <row r="60" spans="2:3" ht="30.95" customHeight="1">
      <c r="B60" s="28"/>
      <c r="C60" s="27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8"/>
  <sheetViews>
    <sheetView showGridLines="0" view="pageLayout" topLeftCell="A4" zoomScale="75" zoomScaleNormal="50" zoomScaleSheetLayoutView="75" zoomScalePageLayoutView="75" workbookViewId="0">
      <selection activeCell="I10" sqref="I10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55" t="s">
        <v>153</v>
      </c>
      <c r="C4" s="355"/>
      <c r="D4" s="355"/>
      <c r="E4" s="355"/>
      <c r="F4" s="355"/>
      <c r="G4" s="355"/>
      <c r="H4" s="355"/>
      <c r="I4" s="355"/>
      <c r="J4" s="355"/>
      <c r="K4" s="355"/>
    </row>
    <row r="5" spans="2:11"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10" spans="2:11">
      <c r="B10" s="5"/>
      <c r="C10" s="5"/>
    </row>
    <row r="11" spans="2:11" ht="36" customHeight="1">
      <c r="B11" s="15" t="s">
        <v>0</v>
      </c>
      <c r="C11" s="108" t="s">
        <v>29</v>
      </c>
      <c r="E11" s="171">
        <v>100</v>
      </c>
    </row>
    <row r="12" spans="2:11" ht="36" customHeight="1">
      <c r="B12" s="165" t="s">
        <v>138</v>
      </c>
      <c r="C12" s="166">
        <v>381</v>
      </c>
    </row>
    <row r="13" spans="2:11" ht="30.95" customHeight="1">
      <c r="B13" s="167" t="s">
        <v>176</v>
      </c>
      <c r="C13" s="299">
        <v>306</v>
      </c>
    </row>
    <row r="14" spans="2:11" ht="12.75" customHeight="1" thickBot="1">
      <c r="B14" s="168"/>
      <c r="C14" s="166"/>
      <c r="D14" s="7"/>
    </row>
    <row r="15" spans="2:11" ht="60" customHeight="1" thickTop="1">
      <c r="B15" s="169" t="s">
        <v>20</v>
      </c>
      <c r="C15" s="170">
        <f>(C12*E11/C13)-100</f>
        <v>24.509803921568633</v>
      </c>
    </row>
    <row r="20" spans="2:3" ht="15.75" thickBot="1"/>
    <row r="21" spans="2:3">
      <c r="B21" s="83" t="s">
        <v>115</v>
      </c>
      <c r="C21" s="87">
        <v>161</v>
      </c>
    </row>
    <row r="22" spans="2:3">
      <c r="B22" s="84" t="s">
        <v>126</v>
      </c>
      <c r="C22" s="88">
        <v>145</v>
      </c>
    </row>
    <row r="23" spans="2:3">
      <c r="B23" s="84" t="s">
        <v>116</v>
      </c>
      <c r="C23" s="88"/>
    </row>
    <row r="24" spans="2:3" ht="15.75" thickBot="1">
      <c r="B24" s="85" t="s">
        <v>124</v>
      </c>
      <c r="C24" s="89"/>
    </row>
    <row r="25" spans="2:3">
      <c r="C25" s="9">
        <f>SUM(C21:C24)</f>
        <v>306</v>
      </c>
    </row>
    <row r="37" spans="1:11" ht="33.75" customHeight="1"/>
    <row r="39" spans="1:11" ht="24" customHeight="1"/>
    <row r="43" spans="1:11">
      <c r="A43" s="354" t="s">
        <v>154</v>
      </c>
      <c r="B43" s="354"/>
      <c r="C43" s="354"/>
      <c r="D43" s="354"/>
      <c r="E43" s="354"/>
      <c r="F43" s="354"/>
      <c r="G43" s="354"/>
      <c r="H43" s="354"/>
    </row>
    <row r="44" spans="1:11">
      <c r="A44" s="354"/>
      <c r="B44" s="354"/>
      <c r="C44" s="354"/>
      <c r="D44" s="354"/>
      <c r="E44" s="354"/>
      <c r="F44" s="354"/>
      <c r="G44" s="354"/>
      <c r="H44" s="354"/>
    </row>
    <row r="45" spans="1:11">
      <c r="A45" s="354"/>
      <c r="B45" s="354"/>
      <c r="C45" s="354"/>
      <c r="D45" s="354"/>
      <c r="E45" s="354"/>
      <c r="F45" s="354"/>
      <c r="G45" s="354"/>
      <c r="H45" s="354"/>
    </row>
    <row r="47" spans="1:11" ht="15" customHeight="1">
      <c r="C47" s="256"/>
      <c r="D47" s="256"/>
      <c r="E47" s="256"/>
      <c r="F47" s="256"/>
      <c r="G47" s="256"/>
      <c r="H47" s="256"/>
      <c r="I47" s="256"/>
      <c r="J47" s="256"/>
      <c r="K47" s="256"/>
    </row>
    <row r="48" spans="1:11" ht="15" customHeight="1">
      <c r="C48" s="256"/>
      <c r="D48" s="256"/>
      <c r="E48" s="256"/>
      <c r="F48" s="256"/>
      <c r="G48" s="256"/>
      <c r="H48" s="256"/>
      <c r="I48" s="256"/>
      <c r="J48" s="256"/>
      <c r="K48" s="256"/>
    </row>
    <row r="49" spans="2:11" ht="15" customHeight="1">
      <c r="C49" s="256"/>
      <c r="D49" s="256"/>
      <c r="E49" s="256"/>
      <c r="F49" s="256"/>
      <c r="G49" s="256"/>
      <c r="H49" s="256"/>
      <c r="I49" s="256"/>
      <c r="J49" s="256"/>
      <c r="K49" s="256"/>
    </row>
    <row r="52" spans="2:11" ht="18">
      <c r="B52" s="360" t="s">
        <v>163</v>
      </c>
      <c r="C52" s="360"/>
      <c r="F52" s="360" t="s">
        <v>147</v>
      </c>
      <c r="G52" s="360"/>
      <c r="H52" s="360"/>
    </row>
    <row r="53" spans="2:11" ht="15.75" thickBot="1"/>
    <row r="54" spans="2:11" ht="18">
      <c r="B54" s="210" t="s">
        <v>132</v>
      </c>
      <c r="C54" s="211">
        <v>304</v>
      </c>
      <c r="F54" s="356" t="s">
        <v>145</v>
      </c>
      <c r="G54" s="357"/>
      <c r="H54" s="211">
        <v>3</v>
      </c>
    </row>
    <row r="55" spans="2:11" ht="18">
      <c r="B55" s="212"/>
      <c r="C55" s="213"/>
      <c r="F55" s="363"/>
      <c r="G55" s="364"/>
      <c r="H55" s="213"/>
    </row>
    <row r="56" spans="2:11" ht="18">
      <c r="B56" s="212" t="s">
        <v>133</v>
      </c>
      <c r="C56" s="213">
        <v>198</v>
      </c>
      <c r="F56" s="358" t="s">
        <v>146</v>
      </c>
      <c r="G56" s="359"/>
      <c r="H56" s="213">
        <v>5</v>
      </c>
    </row>
    <row r="57" spans="2:11" ht="18">
      <c r="B57" s="212"/>
      <c r="C57" s="213"/>
      <c r="F57" s="363"/>
      <c r="G57" s="364"/>
      <c r="H57" s="213"/>
    </row>
    <row r="58" spans="2:11" ht="18.75" thickBot="1">
      <c r="B58" s="214" t="s">
        <v>134</v>
      </c>
      <c r="C58" s="215">
        <v>21</v>
      </c>
      <c r="F58" s="361" t="s">
        <v>5</v>
      </c>
      <c r="G58" s="362"/>
      <c r="H58" s="215">
        <v>8</v>
      </c>
    </row>
    <row r="59" spans="2:11" ht="18">
      <c r="B59" s="208"/>
      <c r="C59" s="208"/>
    </row>
    <row r="60" spans="2:11">
      <c r="B60" s="355" t="s">
        <v>92</v>
      </c>
      <c r="C60" s="355"/>
      <c r="D60" s="355"/>
      <c r="E60" s="355"/>
      <c r="F60" s="355"/>
      <c r="G60" s="355"/>
      <c r="H60" s="355"/>
      <c r="I60" s="355"/>
    </row>
    <row r="61" spans="2:11" ht="15" customHeight="1">
      <c r="B61" s="355"/>
      <c r="C61" s="355"/>
      <c r="D61" s="355"/>
      <c r="E61" s="355"/>
      <c r="F61" s="355"/>
      <c r="G61" s="355"/>
      <c r="H61" s="355"/>
      <c r="I61" s="355"/>
      <c r="J61" s="256"/>
      <c r="K61" s="256"/>
    </row>
    <row r="62" spans="2:11" ht="15" customHeight="1">
      <c r="C62" s="256"/>
      <c r="D62" s="256"/>
      <c r="E62" s="256"/>
      <c r="F62" s="256"/>
      <c r="G62" s="256"/>
      <c r="H62" s="256"/>
      <c r="I62" s="256"/>
      <c r="J62" s="256"/>
      <c r="K62" s="256"/>
    </row>
    <row r="63" spans="2:11" ht="18">
      <c r="C63" s="217" t="s">
        <v>164</v>
      </c>
    </row>
    <row r="64" spans="2:11" ht="2.25" customHeight="1"/>
    <row r="65" spans="2:3" ht="18">
      <c r="B65" s="216" t="s">
        <v>92</v>
      </c>
      <c r="C65" s="209">
        <v>43</v>
      </c>
    </row>
    <row r="66" spans="2:3" ht="18">
      <c r="B66" s="216"/>
      <c r="C66" s="209"/>
    </row>
    <row r="67" spans="2:3" ht="36">
      <c r="B67" s="318" t="s">
        <v>135</v>
      </c>
      <c r="C67" s="209">
        <v>0</v>
      </c>
    </row>
    <row r="68" spans="2:3" ht="18">
      <c r="B68" s="216"/>
      <c r="C68" s="209"/>
    </row>
    <row r="69" spans="2:3" ht="18">
      <c r="B69" s="216" t="s">
        <v>136</v>
      </c>
      <c r="C69" s="209">
        <v>21</v>
      </c>
    </row>
    <row r="70" spans="2:3" ht="18">
      <c r="B70" s="216"/>
      <c r="C70" s="209"/>
    </row>
    <row r="71" spans="2:3" ht="18">
      <c r="B71" s="216" t="s">
        <v>137</v>
      </c>
      <c r="C71" s="209">
        <v>1</v>
      </c>
    </row>
    <row r="72" spans="2:3" ht="18">
      <c r="B72" s="216"/>
      <c r="C72" s="209"/>
    </row>
    <row r="73" spans="2:3" ht="18">
      <c r="B73" s="216" t="s">
        <v>14</v>
      </c>
      <c r="C73" s="209">
        <v>16</v>
      </c>
    </row>
    <row r="74" spans="2:3" ht="18">
      <c r="B74" s="216"/>
      <c r="C74" s="209"/>
    </row>
    <row r="75" spans="2:3" ht="18">
      <c r="B75" s="216" t="s">
        <v>177</v>
      </c>
      <c r="C75" s="209">
        <v>27</v>
      </c>
    </row>
    <row r="76" spans="2:3" ht="18">
      <c r="B76" s="216"/>
      <c r="C76" s="209"/>
    </row>
    <row r="77" spans="2:3" ht="18">
      <c r="B77" s="216" t="s">
        <v>134</v>
      </c>
      <c r="C77" s="209">
        <v>21</v>
      </c>
    </row>
    <row r="78" spans="2:3" ht="18">
      <c r="B78" s="216"/>
      <c r="C78" s="209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2022-11-11T00:41:03Z</cp:lastPrinted>
  <dcterms:created xsi:type="dcterms:W3CDTF">2014-01-30T18:25:03Z</dcterms:created>
  <dcterms:modified xsi:type="dcterms:W3CDTF">2023-11-08T02:22:10Z</dcterms:modified>
</cp:coreProperties>
</file>